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vnatelj\Desktop\financijski izvještaj\"/>
    </mc:Choice>
  </mc:AlternateContent>
  <bookViews>
    <workbookView xWindow="0" yWindow="0" windowWidth="23040" windowHeight="9120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  <sheet name="List1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3" i="3"/>
  <c r="H120" i="7" l="1"/>
  <c r="F28" i="3" l="1"/>
  <c r="G16" i="3"/>
  <c r="F9" i="10" l="1"/>
  <c r="H359" i="7" l="1"/>
  <c r="F75" i="7" l="1"/>
  <c r="F323" i="7"/>
  <c r="F188" i="7"/>
  <c r="F187" i="7" s="1"/>
  <c r="F186" i="7" s="1"/>
  <c r="H131" i="7" l="1"/>
  <c r="H307" i="7" l="1"/>
  <c r="G307" i="7"/>
  <c r="F307" i="7"/>
  <c r="E307" i="7"/>
  <c r="H296" i="7"/>
  <c r="H323" i="7"/>
  <c r="E226" i="7"/>
  <c r="H226" i="7"/>
  <c r="E124" i="7" l="1"/>
  <c r="H124" i="7"/>
  <c r="J127" i="7"/>
  <c r="I126" i="7"/>
  <c r="J126" i="7"/>
  <c r="F175" i="7" l="1"/>
  <c r="E280" i="7" l="1"/>
  <c r="E305" i="7"/>
  <c r="F103" i="3" l="1"/>
  <c r="E136" i="7" l="1"/>
  <c r="H280" i="7" l="1"/>
  <c r="J282" i="7"/>
  <c r="H310" i="7"/>
  <c r="K24" i="10" l="1"/>
  <c r="J24" i="10"/>
  <c r="G13" i="5" l="1"/>
  <c r="G14" i="5"/>
  <c r="G15" i="5"/>
  <c r="G33" i="8"/>
  <c r="G35" i="8"/>
  <c r="G37" i="8"/>
  <c r="G38" i="8"/>
  <c r="G40" i="8"/>
  <c r="G41" i="8"/>
  <c r="G42" i="8"/>
  <c r="G44" i="8"/>
  <c r="G45" i="8"/>
  <c r="G13" i="8"/>
  <c r="G15" i="8"/>
  <c r="G17" i="8"/>
  <c r="G18" i="8"/>
  <c r="G20" i="8"/>
  <c r="G21" i="8"/>
  <c r="G22" i="8"/>
  <c r="G24" i="8"/>
  <c r="G25" i="8"/>
  <c r="K114" i="3"/>
  <c r="J104" i="3"/>
  <c r="J105" i="3"/>
  <c r="J106" i="3"/>
  <c r="J107" i="3"/>
  <c r="J108" i="3"/>
  <c r="J109" i="3"/>
  <c r="J111" i="3"/>
  <c r="J114" i="3"/>
  <c r="K48" i="3"/>
  <c r="K49" i="3"/>
  <c r="K50" i="3"/>
  <c r="K52" i="3"/>
  <c r="K54" i="3"/>
  <c r="K55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0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K14" i="3"/>
  <c r="K15" i="3"/>
  <c r="K17" i="3"/>
  <c r="K18" i="3"/>
  <c r="K21" i="3"/>
  <c r="K24" i="3"/>
  <c r="K27" i="3"/>
  <c r="K29" i="3"/>
  <c r="K30" i="3"/>
  <c r="K33" i="3"/>
  <c r="K34" i="3"/>
  <c r="K38" i="3"/>
  <c r="K39" i="3"/>
  <c r="K40" i="3"/>
  <c r="K41" i="3"/>
  <c r="K14" i="10"/>
  <c r="K13" i="10"/>
  <c r="K11" i="10"/>
  <c r="K10" i="10"/>
  <c r="E310" i="7" l="1"/>
  <c r="H305" i="7"/>
  <c r="H191" i="7" l="1"/>
  <c r="G191" i="7"/>
  <c r="E191" i="7"/>
  <c r="H189" i="7"/>
  <c r="G189" i="7"/>
  <c r="E189" i="7"/>
  <c r="J384" i="7" l="1"/>
  <c r="J16" i="7"/>
  <c r="J18" i="7"/>
  <c r="J20" i="7"/>
  <c r="J23" i="7"/>
  <c r="J28" i="7"/>
  <c r="J30" i="7"/>
  <c r="J32" i="7"/>
  <c r="J35" i="7"/>
  <c r="J42" i="7"/>
  <c r="J43" i="7"/>
  <c r="J44" i="7"/>
  <c r="J45" i="7"/>
  <c r="J47" i="7"/>
  <c r="J48" i="7"/>
  <c r="J49" i="7"/>
  <c r="J50" i="7"/>
  <c r="J51" i="7"/>
  <c r="J52" i="7"/>
  <c r="J54" i="7"/>
  <c r="J55" i="7"/>
  <c r="J56" i="7"/>
  <c r="J57" i="7"/>
  <c r="J58" i="7"/>
  <c r="J59" i="7"/>
  <c r="J60" i="7"/>
  <c r="J61" i="7"/>
  <c r="J62" i="7"/>
  <c r="J64" i="7"/>
  <c r="J65" i="7"/>
  <c r="J66" i="7"/>
  <c r="J67" i="7"/>
  <c r="J68" i="7"/>
  <c r="J71" i="7"/>
  <c r="J72" i="7"/>
  <c r="J77" i="7"/>
  <c r="J78" i="7"/>
  <c r="J79" i="7"/>
  <c r="J80" i="7"/>
  <c r="J82" i="7"/>
  <c r="J83" i="7"/>
  <c r="J84" i="7"/>
  <c r="J85" i="7"/>
  <c r="J86" i="7"/>
  <c r="J87" i="7"/>
  <c r="J89" i="7"/>
  <c r="J90" i="7"/>
  <c r="J91" i="7"/>
  <c r="J92" i="7"/>
  <c r="J93" i="7"/>
  <c r="J94" i="7"/>
  <c r="J95" i="7"/>
  <c r="J96" i="7"/>
  <c r="J97" i="7"/>
  <c r="J99" i="7"/>
  <c r="J100" i="7"/>
  <c r="J101" i="7"/>
  <c r="J102" i="7"/>
  <c r="J103" i="7"/>
  <c r="J106" i="7"/>
  <c r="J107" i="7"/>
  <c r="J112" i="7"/>
  <c r="J113" i="7"/>
  <c r="J114" i="7"/>
  <c r="J116" i="7"/>
  <c r="J118" i="7"/>
  <c r="J121" i="7"/>
  <c r="J122" i="7"/>
  <c r="J123" i="7"/>
  <c r="J125" i="7"/>
  <c r="J128" i="7"/>
  <c r="J130" i="7"/>
  <c r="J132" i="7"/>
  <c r="J133" i="7"/>
  <c r="J137" i="7"/>
  <c r="J141" i="7"/>
  <c r="J146" i="7"/>
  <c r="J147" i="7"/>
  <c r="J148" i="7"/>
  <c r="J150" i="7"/>
  <c r="J151" i="7"/>
  <c r="J153" i="7"/>
  <c r="J155" i="7"/>
  <c r="J159" i="7"/>
  <c r="J161" i="7"/>
  <c r="J167" i="7"/>
  <c r="J168" i="7"/>
  <c r="J174" i="7"/>
  <c r="J177" i="7"/>
  <c r="J184" i="7"/>
  <c r="J189" i="7"/>
  <c r="J192" i="7"/>
  <c r="J193" i="7"/>
  <c r="J195" i="7"/>
  <c r="J200" i="7"/>
  <c r="J201" i="7"/>
  <c r="J207" i="7"/>
  <c r="J211" i="7"/>
  <c r="J217" i="7"/>
  <c r="J221" i="7"/>
  <c r="J226" i="7"/>
  <c r="J227" i="7"/>
  <c r="J228" i="7"/>
  <c r="J232" i="7"/>
  <c r="J237" i="7"/>
  <c r="J239" i="7"/>
  <c r="J240" i="7"/>
  <c r="J242" i="7"/>
  <c r="J243" i="7"/>
  <c r="J245" i="7"/>
  <c r="J249" i="7"/>
  <c r="J250" i="7"/>
  <c r="J251" i="7"/>
  <c r="J256" i="7"/>
  <c r="J258" i="7"/>
  <c r="J259" i="7"/>
  <c r="J261" i="7"/>
  <c r="J262" i="7"/>
  <c r="J264" i="7"/>
  <c r="J268" i="7"/>
  <c r="J273" i="7"/>
  <c r="J274" i="7"/>
  <c r="J277" i="7"/>
  <c r="J278" i="7"/>
  <c r="J279" i="7"/>
  <c r="J281" i="7"/>
  <c r="J283" i="7"/>
  <c r="J284" i="7"/>
  <c r="J285" i="7"/>
  <c r="J286" i="7"/>
  <c r="J288" i="7"/>
  <c r="J289" i="7"/>
  <c r="J290" i="7"/>
  <c r="J291" i="7"/>
  <c r="J292" i="7"/>
  <c r="J293" i="7"/>
  <c r="J294" i="7"/>
  <c r="J295" i="7"/>
  <c r="J297" i="7"/>
  <c r="J299" i="7"/>
  <c r="J300" i="7"/>
  <c r="J303" i="7"/>
  <c r="J304" i="7"/>
  <c r="J306" i="7"/>
  <c r="J312" i="7"/>
  <c r="J314" i="7"/>
  <c r="J319" i="7"/>
  <c r="J321" i="7"/>
  <c r="J322" i="7"/>
  <c r="J325" i="7"/>
  <c r="J328" i="7"/>
  <c r="J334" i="7"/>
  <c r="J340" i="7"/>
  <c r="J346" i="7"/>
  <c r="J348" i="7"/>
  <c r="J353" i="7"/>
  <c r="J358" i="7"/>
  <c r="J360" i="7"/>
  <c r="J362" i="7"/>
  <c r="J365" i="7"/>
  <c r="J366" i="7"/>
  <c r="J368" i="7"/>
  <c r="J374" i="7"/>
  <c r="J379" i="7"/>
  <c r="E241" i="7"/>
  <c r="H241" i="7"/>
  <c r="J241" i="7" s="1"/>
  <c r="H183" i="7"/>
  <c r="J183" i="7" s="1"/>
  <c r="J124" i="7"/>
  <c r="G124" i="7"/>
  <c r="H383" i="7"/>
  <c r="H382" i="7" s="1"/>
  <c r="G383" i="7"/>
  <c r="H166" i="7"/>
  <c r="J166" i="7" s="1"/>
  <c r="G166" i="7"/>
  <c r="E166" i="7"/>
  <c r="J383" i="7" l="1"/>
  <c r="H22" i="7"/>
  <c r="J22" i="7" s="1"/>
  <c r="H15" i="7"/>
  <c r="J15" i="7" s="1"/>
  <c r="F247" i="7"/>
  <c r="E250" i="7"/>
  <c r="E152" i="7"/>
  <c r="H152" i="7"/>
  <c r="J152" i="7" s="1"/>
  <c r="G152" i="7"/>
  <c r="F152" i="7"/>
  <c r="H154" i="7"/>
  <c r="G154" i="7"/>
  <c r="F154" i="7"/>
  <c r="E154" i="7"/>
  <c r="H215" i="7"/>
  <c r="F275" i="7"/>
  <c r="J154" i="7" l="1"/>
  <c r="F119" i="7"/>
  <c r="F110" i="7"/>
  <c r="F305" i="7"/>
  <c r="J305" i="7" s="1"/>
  <c r="F382" i="7"/>
  <c r="J382" i="7" s="1"/>
  <c r="H352" i="7"/>
  <c r="J352" i="7" s="1"/>
  <c r="G352" i="7"/>
  <c r="F351" i="7"/>
  <c r="E352" i="7"/>
  <c r="F342" i="7"/>
  <c r="G27" i="7"/>
  <c r="H27" i="7"/>
  <c r="J27" i="7" s="1"/>
  <c r="H19" i="7"/>
  <c r="J19" i="7" s="1"/>
  <c r="H17" i="7"/>
  <c r="J17" i="7" s="1"/>
  <c r="F109" i="7" l="1"/>
  <c r="E383" i="7"/>
  <c r="E382" i="7" s="1"/>
  <c r="I384" i="7"/>
  <c r="I379" i="7"/>
  <c r="F381" i="7"/>
  <c r="F380" i="7" s="1"/>
  <c r="G381" i="7"/>
  <c r="G380" i="7" s="1"/>
  <c r="H381" i="7"/>
  <c r="H380" i="7" l="1"/>
  <c r="J380" i="7" s="1"/>
  <c r="J381" i="7"/>
  <c r="I383" i="7"/>
  <c r="E381" i="7"/>
  <c r="E380" i="7" s="1"/>
  <c r="I382" i="7"/>
  <c r="H378" i="7"/>
  <c r="J378" i="7" s="1"/>
  <c r="G378" i="7"/>
  <c r="E378" i="7"/>
  <c r="H313" i="7"/>
  <c r="G313" i="7"/>
  <c r="F313" i="7"/>
  <c r="E313" i="7"/>
  <c r="E309" i="7" s="1"/>
  <c r="J311" i="7"/>
  <c r="G311" i="7"/>
  <c r="G309" i="7" s="1"/>
  <c r="H302" i="7"/>
  <c r="J302" i="7" s="1"/>
  <c r="G302" i="7"/>
  <c r="E302" i="7"/>
  <c r="I380" i="7" l="1"/>
  <c r="J313" i="7"/>
  <c r="H309" i="7"/>
  <c r="I381" i="7"/>
  <c r="F309" i="7"/>
  <c r="H287" i="7"/>
  <c r="E287" i="7"/>
  <c r="G301" i="7"/>
  <c r="H301" i="7"/>
  <c r="F301" i="7"/>
  <c r="E301" i="7"/>
  <c r="J296" i="7"/>
  <c r="G296" i="7"/>
  <c r="E296" i="7"/>
  <c r="J280" i="7"/>
  <c r="G280" i="7"/>
  <c r="H276" i="7"/>
  <c r="J276" i="7" s="1"/>
  <c r="G276" i="7"/>
  <c r="E276" i="7"/>
  <c r="H272" i="7"/>
  <c r="G272" i="7"/>
  <c r="F272" i="7"/>
  <c r="E272" i="7"/>
  <c r="E129" i="7"/>
  <c r="E131" i="7"/>
  <c r="J131" i="7"/>
  <c r="G131" i="7"/>
  <c r="H136" i="7"/>
  <c r="G136" i="7"/>
  <c r="G135" i="7" s="1"/>
  <c r="E135" i="7"/>
  <c r="F271" i="7" l="1"/>
  <c r="F270" i="7" s="1"/>
  <c r="E275" i="7"/>
  <c r="E271" i="7" s="1"/>
  <c r="J309" i="7"/>
  <c r="J287" i="7"/>
  <c r="H275" i="7"/>
  <c r="H271" i="7" s="1"/>
  <c r="J272" i="7"/>
  <c r="J301" i="7"/>
  <c r="H135" i="7"/>
  <c r="J135" i="7" s="1"/>
  <c r="J136" i="7"/>
  <c r="G241" i="7"/>
  <c r="H244" i="7"/>
  <c r="J244" i="7" s="1"/>
  <c r="G244" i="7"/>
  <c r="E244" i="7"/>
  <c r="H263" i="7"/>
  <c r="G263" i="7"/>
  <c r="F263" i="7"/>
  <c r="E263" i="7"/>
  <c r="H260" i="7"/>
  <c r="G260" i="7"/>
  <c r="F260" i="7"/>
  <c r="E260" i="7"/>
  <c r="H173" i="7"/>
  <c r="G173" i="7"/>
  <c r="G172" i="7" s="1"/>
  <c r="F173" i="7"/>
  <c r="F172" i="7" s="1"/>
  <c r="F171" i="7" s="1"/>
  <c r="E173" i="7"/>
  <c r="E172" i="7" s="1"/>
  <c r="J260" i="7" l="1"/>
  <c r="J263" i="7"/>
  <c r="H172" i="7"/>
  <c r="J172" i="7" s="1"/>
  <c r="J173" i="7"/>
  <c r="H199" i="7"/>
  <c r="G199" i="7"/>
  <c r="F199" i="7"/>
  <c r="E199" i="7"/>
  <c r="J199" i="7" l="1"/>
  <c r="H56" i="3"/>
  <c r="E23" i="8" l="1"/>
  <c r="D23" i="8" l="1"/>
  <c r="C43" i="8" l="1"/>
  <c r="B39" i="8" l="1"/>
  <c r="B43" i="8"/>
  <c r="F45" i="8"/>
  <c r="C23" i="8"/>
  <c r="G23" i="8" s="1"/>
  <c r="B23" i="8" l="1"/>
  <c r="F25" i="8"/>
  <c r="G56" i="3" l="1"/>
  <c r="I37" i="3" l="1"/>
  <c r="H37" i="3"/>
  <c r="G37" i="3"/>
  <c r="G35" i="3" l="1"/>
  <c r="K37" i="3"/>
  <c r="F377" i="7"/>
  <c r="F376" i="7" s="1"/>
  <c r="F375" i="7" s="1"/>
  <c r="G377" i="7"/>
  <c r="G376" i="7" s="1"/>
  <c r="G375" i="7" s="1"/>
  <c r="H377" i="7"/>
  <c r="F372" i="7"/>
  <c r="F371" i="7" s="1"/>
  <c r="F370" i="7" s="1"/>
  <c r="G373" i="7"/>
  <c r="G372" i="7" s="1"/>
  <c r="G371" i="7" s="1"/>
  <c r="G370" i="7" s="1"/>
  <c r="H373" i="7"/>
  <c r="F367" i="7"/>
  <c r="F363" i="7" s="1"/>
  <c r="G367" i="7"/>
  <c r="H367" i="7"/>
  <c r="J367" i="7" s="1"/>
  <c r="G364" i="7"/>
  <c r="H364" i="7"/>
  <c r="J364" i="7" s="1"/>
  <c r="G361" i="7"/>
  <c r="H361" i="7"/>
  <c r="J361" i="7" s="1"/>
  <c r="G359" i="7"/>
  <c r="J359" i="7"/>
  <c r="G357" i="7"/>
  <c r="H357" i="7"/>
  <c r="J357" i="7" s="1"/>
  <c r="F350" i="7"/>
  <c r="F349" i="7" s="1"/>
  <c r="G351" i="7"/>
  <c r="G350" i="7" s="1"/>
  <c r="G349" i="7" s="1"/>
  <c r="H351" i="7"/>
  <c r="G347" i="7"/>
  <c r="H347" i="7"/>
  <c r="J347" i="7" s="1"/>
  <c r="G345" i="7"/>
  <c r="H345" i="7"/>
  <c r="J345" i="7" s="1"/>
  <c r="F338" i="7"/>
  <c r="F337" i="7" s="1"/>
  <c r="G339" i="7"/>
  <c r="G338" i="7" s="1"/>
  <c r="G337" i="7" s="1"/>
  <c r="H339" i="7"/>
  <c r="F332" i="7"/>
  <c r="F331" i="7" s="1"/>
  <c r="F330" i="7" s="1"/>
  <c r="F329" i="7" s="1"/>
  <c r="G333" i="7"/>
  <c r="G332" i="7" s="1"/>
  <c r="G331" i="7" s="1"/>
  <c r="G330" i="7" s="1"/>
  <c r="G329" i="7" s="1"/>
  <c r="H333" i="7"/>
  <c r="F327" i="7"/>
  <c r="F326" i="7" s="1"/>
  <c r="G327" i="7"/>
  <c r="G326" i="7" s="1"/>
  <c r="H327" i="7"/>
  <c r="J323" i="7"/>
  <c r="G323" i="7"/>
  <c r="F320" i="7"/>
  <c r="G320" i="7"/>
  <c r="H320" i="7"/>
  <c r="F318" i="7"/>
  <c r="G318" i="7"/>
  <c r="H318" i="7"/>
  <c r="G315" i="7"/>
  <c r="G287" i="7"/>
  <c r="F267" i="7"/>
  <c r="F266" i="7" s="1"/>
  <c r="F265" i="7" s="1"/>
  <c r="G267" i="7"/>
  <c r="G266" i="7" s="1"/>
  <c r="G265" i="7" s="1"/>
  <c r="H267" i="7"/>
  <c r="F257" i="7"/>
  <c r="G257" i="7"/>
  <c r="H257" i="7"/>
  <c r="J257" i="7" s="1"/>
  <c r="F255" i="7"/>
  <c r="G255" i="7"/>
  <c r="H255" i="7"/>
  <c r="J255" i="7" s="1"/>
  <c r="F246" i="7"/>
  <c r="G248" i="7"/>
  <c r="G247" i="7" s="1"/>
  <c r="G246" i="7" s="1"/>
  <c r="H248" i="7"/>
  <c r="G238" i="7"/>
  <c r="H238" i="7"/>
  <c r="J238" i="7" s="1"/>
  <c r="H236" i="7"/>
  <c r="J236" i="7" s="1"/>
  <c r="E377" i="7"/>
  <c r="E373" i="7"/>
  <c r="E372" i="7" s="1"/>
  <c r="E367" i="7"/>
  <c r="E364" i="7"/>
  <c r="E361" i="7"/>
  <c r="E359" i="7"/>
  <c r="E357" i="7"/>
  <c r="E351" i="7"/>
  <c r="E347" i="7"/>
  <c r="E345" i="7"/>
  <c r="E339" i="7"/>
  <c r="E338" i="7" s="1"/>
  <c r="E333" i="7"/>
  <c r="E332" i="7" s="1"/>
  <c r="E327" i="7"/>
  <c r="E326" i="7" s="1"/>
  <c r="E323" i="7"/>
  <c r="E320" i="7"/>
  <c r="E318" i="7"/>
  <c r="E267" i="7"/>
  <c r="E266" i="7" s="1"/>
  <c r="E257" i="7"/>
  <c r="E255" i="7"/>
  <c r="E248" i="7"/>
  <c r="E247" i="7" s="1"/>
  <c r="E246" i="7" s="1"/>
  <c r="F235" i="7"/>
  <c r="G236" i="7"/>
  <c r="E238" i="7"/>
  <c r="E236" i="7"/>
  <c r="G231" i="7"/>
  <c r="H231" i="7"/>
  <c r="G226" i="7"/>
  <c r="E231" i="7"/>
  <c r="E224" i="7" s="1"/>
  <c r="F220" i="7"/>
  <c r="F219" i="7" s="1"/>
  <c r="F218" i="7" s="1"/>
  <c r="G220" i="7"/>
  <c r="G219" i="7" s="1"/>
  <c r="G218" i="7" s="1"/>
  <c r="H220" i="7"/>
  <c r="E220" i="7"/>
  <c r="E219" i="7" s="1"/>
  <c r="E218" i="7" s="1"/>
  <c r="F216" i="7"/>
  <c r="F215" i="7" s="1"/>
  <c r="J215" i="7" s="1"/>
  <c r="G216" i="7"/>
  <c r="G215" i="7" s="1"/>
  <c r="H216" i="7"/>
  <c r="J216" i="7" s="1"/>
  <c r="E216" i="7"/>
  <c r="H214" i="7"/>
  <c r="G194" i="7"/>
  <c r="H194" i="7"/>
  <c r="E194" i="7"/>
  <c r="E188" i="7" s="1"/>
  <c r="F182" i="7"/>
  <c r="F181" i="7" s="1"/>
  <c r="F180" i="7" s="1"/>
  <c r="F179" i="7" s="1"/>
  <c r="G182" i="7"/>
  <c r="G181" i="7" s="1"/>
  <c r="G180" i="7" s="1"/>
  <c r="G179" i="7" s="1"/>
  <c r="H182" i="7"/>
  <c r="E183" i="7"/>
  <c r="E182" i="7" s="1"/>
  <c r="G176" i="7"/>
  <c r="G175" i="7" s="1"/>
  <c r="G171" i="7" s="1"/>
  <c r="H176" i="7"/>
  <c r="E176" i="7"/>
  <c r="E175" i="7" s="1"/>
  <c r="E171" i="7" s="1"/>
  <c r="F165" i="7"/>
  <c r="F164" i="7" s="1"/>
  <c r="F163" i="7" s="1"/>
  <c r="F162" i="7" s="1"/>
  <c r="G165" i="7"/>
  <c r="G164" i="7" s="1"/>
  <c r="G163" i="7" s="1"/>
  <c r="G162" i="7" s="1"/>
  <c r="H165" i="7"/>
  <c r="E165" i="7"/>
  <c r="E164" i="7" s="1"/>
  <c r="F160" i="7"/>
  <c r="G160" i="7"/>
  <c r="H160" i="7"/>
  <c r="F158" i="7"/>
  <c r="G158" i="7"/>
  <c r="H158" i="7"/>
  <c r="F139" i="7"/>
  <c r="F138" i="7" s="1"/>
  <c r="G140" i="7"/>
  <c r="G139" i="7" s="1"/>
  <c r="G138" i="7" s="1"/>
  <c r="H140" i="7"/>
  <c r="E160" i="7"/>
  <c r="E158" i="7"/>
  <c r="J160" i="7" l="1"/>
  <c r="J231" i="7"/>
  <c r="H225" i="7"/>
  <c r="J158" i="7"/>
  <c r="J194" i="7"/>
  <c r="H188" i="7"/>
  <c r="J320" i="7"/>
  <c r="H338" i="7"/>
  <c r="J339" i="7"/>
  <c r="H164" i="7"/>
  <c r="J164" i="7" s="1"/>
  <c r="J165" i="7"/>
  <c r="H247" i="7"/>
  <c r="J247" i="7" s="1"/>
  <c r="J248" i="7"/>
  <c r="J318" i="7"/>
  <c r="H332" i="7"/>
  <c r="J332" i="7" s="1"/>
  <c r="J333" i="7"/>
  <c r="H350" i="7"/>
  <c r="J351" i="7"/>
  <c r="H139" i="7"/>
  <c r="J139" i="7" s="1"/>
  <c r="J140" i="7"/>
  <c r="H326" i="7"/>
  <c r="J326" i="7" s="1"/>
  <c r="J327" i="7"/>
  <c r="H372" i="7"/>
  <c r="I372" i="7" s="1"/>
  <c r="J373" i="7"/>
  <c r="H376" i="7"/>
  <c r="J377" i="7"/>
  <c r="H219" i="7"/>
  <c r="J220" i="7"/>
  <c r="H266" i="7"/>
  <c r="I266" i="7" s="1"/>
  <c r="J267" i="7"/>
  <c r="H181" i="7"/>
  <c r="J182" i="7"/>
  <c r="H175" i="7"/>
  <c r="I175" i="7" s="1"/>
  <c r="J176" i="7"/>
  <c r="G235" i="7"/>
  <c r="G234" i="7" s="1"/>
  <c r="G233" i="7" s="1"/>
  <c r="G254" i="7"/>
  <c r="G253" i="7" s="1"/>
  <c r="G252" i="7" s="1"/>
  <c r="E254" i="7"/>
  <c r="E253" i="7" s="1"/>
  <c r="F254" i="7"/>
  <c r="F253" i="7" s="1"/>
  <c r="F252" i="7" s="1"/>
  <c r="H254" i="7"/>
  <c r="E235" i="7"/>
  <c r="E234" i="7" s="1"/>
  <c r="H235" i="7"/>
  <c r="F157" i="7"/>
  <c r="F156" i="7" s="1"/>
  <c r="E356" i="7"/>
  <c r="E344" i="7"/>
  <c r="E343" i="7" s="1"/>
  <c r="G157" i="7"/>
  <c r="G156" i="7" s="1"/>
  <c r="E157" i="7"/>
  <c r="E225" i="7"/>
  <c r="F225" i="7"/>
  <c r="F224" i="7" s="1"/>
  <c r="F223" i="7" s="1"/>
  <c r="F344" i="7"/>
  <c r="F343" i="7" s="1"/>
  <c r="H356" i="7"/>
  <c r="F185" i="7"/>
  <c r="E363" i="7"/>
  <c r="F234" i="7"/>
  <c r="F233" i="7" s="1"/>
  <c r="H317" i="7"/>
  <c r="H315" i="7" s="1"/>
  <c r="J315" i="7" s="1"/>
  <c r="E317" i="7"/>
  <c r="E316" i="7" s="1"/>
  <c r="E315" i="7" s="1"/>
  <c r="F369" i="7"/>
  <c r="G369" i="7"/>
  <c r="H363" i="7"/>
  <c r="G363" i="7"/>
  <c r="F356" i="7"/>
  <c r="F355" i="7" s="1"/>
  <c r="F354" i="7" s="1"/>
  <c r="G356" i="7"/>
  <c r="H344" i="7"/>
  <c r="G344" i="7"/>
  <c r="G343" i="7" s="1"/>
  <c r="G342" i="7" s="1"/>
  <c r="G317" i="7"/>
  <c r="G316" i="7" s="1"/>
  <c r="F317" i="7"/>
  <c r="F316" i="7" s="1"/>
  <c r="F315" i="7" s="1"/>
  <c r="G275" i="7"/>
  <c r="G225" i="7"/>
  <c r="G224" i="7" s="1"/>
  <c r="G223" i="7" s="1"/>
  <c r="G188" i="7"/>
  <c r="G187" i="7" s="1"/>
  <c r="G186" i="7" s="1"/>
  <c r="G185" i="7" s="1"/>
  <c r="H157" i="7"/>
  <c r="G149" i="7"/>
  <c r="H149" i="7"/>
  <c r="J149" i="7" s="1"/>
  <c r="G145" i="7"/>
  <c r="H145" i="7"/>
  <c r="J145" i="7" s="1"/>
  <c r="E149" i="7"/>
  <c r="E145" i="7"/>
  <c r="G129" i="7"/>
  <c r="G120" i="7"/>
  <c r="G119" i="7" s="1"/>
  <c r="G117" i="7"/>
  <c r="H117" i="7"/>
  <c r="J117" i="7" s="1"/>
  <c r="G115" i="7"/>
  <c r="H115" i="7"/>
  <c r="J115" i="7" s="1"/>
  <c r="E140" i="7"/>
  <c r="E139" i="7" s="1"/>
  <c r="E138" i="7" s="1"/>
  <c r="E120" i="7"/>
  <c r="E119" i="7" s="1"/>
  <c r="E117" i="7"/>
  <c r="E115" i="7"/>
  <c r="G111" i="7"/>
  <c r="H111" i="7"/>
  <c r="J111" i="7" s="1"/>
  <c r="E111" i="7"/>
  <c r="F104" i="7"/>
  <c r="F74" i="7" s="1"/>
  <c r="G105" i="7"/>
  <c r="G104" i="7" s="1"/>
  <c r="H105" i="7"/>
  <c r="G98" i="7"/>
  <c r="H98" i="7"/>
  <c r="J98" i="7" s="1"/>
  <c r="G88" i="7"/>
  <c r="H88" i="7"/>
  <c r="J88" i="7" s="1"/>
  <c r="G81" i="7"/>
  <c r="H81" i="7"/>
  <c r="J81" i="7" s="1"/>
  <c r="G76" i="7"/>
  <c r="H76" i="7"/>
  <c r="J76" i="7" s="1"/>
  <c r="F69" i="7"/>
  <c r="G70" i="7"/>
  <c r="G69" i="7" s="1"/>
  <c r="H70" i="7"/>
  <c r="J70" i="7" s="1"/>
  <c r="G63" i="7"/>
  <c r="H63" i="7"/>
  <c r="J63" i="7" s="1"/>
  <c r="G53" i="7"/>
  <c r="H53" i="7"/>
  <c r="J53" i="7" s="1"/>
  <c r="G46" i="7"/>
  <c r="H46" i="7"/>
  <c r="J46" i="7" s="1"/>
  <c r="G41" i="7"/>
  <c r="H41" i="7"/>
  <c r="J41" i="7" s="1"/>
  <c r="E105" i="7"/>
  <c r="E104" i="7" s="1"/>
  <c r="E98" i="7"/>
  <c r="E88" i="7"/>
  <c r="E81" i="7"/>
  <c r="E76" i="7"/>
  <c r="E70" i="7"/>
  <c r="E69" i="7" s="1"/>
  <c r="E63" i="7"/>
  <c r="E53" i="7"/>
  <c r="E46" i="7"/>
  <c r="E41" i="7"/>
  <c r="F33" i="7"/>
  <c r="G34" i="7"/>
  <c r="G33" i="7" s="1"/>
  <c r="H34" i="7"/>
  <c r="G31" i="7"/>
  <c r="H31" i="7"/>
  <c r="J31" i="7" s="1"/>
  <c r="G29" i="7"/>
  <c r="H29" i="7"/>
  <c r="J29" i="7" s="1"/>
  <c r="F21" i="7"/>
  <c r="G21" i="7"/>
  <c r="E34" i="7"/>
  <c r="E33" i="7" s="1"/>
  <c r="E31" i="7"/>
  <c r="E29" i="7"/>
  <c r="E27" i="7"/>
  <c r="E22" i="7"/>
  <c r="E21" i="7" s="1"/>
  <c r="E19" i="7"/>
  <c r="E17" i="7"/>
  <c r="E15" i="7"/>
  <c r="G214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0" i="7"/>
  <c r="I51" i="7"/>
  <c r="I52" i="7"/>
  <c r="I54" i="7"/>
  <c r="I55" i="7"/>
  <c r="I56" i="7"/>
  <c r="I57" i="7"/>
  <c r="I58" i="7"/>
  <c r="I59" i="7"/>
  <c r="I60" i="7"/>
  <c r="I61" i="7"/>
  <c r="I62" i="7"/>
  <c r="I64" i="7"/>
  <c r="I65" i="7"/>
  <c r="I66" i="7"/>
  <c r="I67" i="7"/>
  <c r="I68" i="7"/>
  <c r="I71" i="7"/>
  <c r="I72" i="7"/>
  <c r="I77" i="7"/>
  <c r="I78" i="7"/>
  <c r="I79" i="7"/>
  <c r="I80" i="7"/>
  <c r="I82" i="7"/>
  <c r="I83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9" i="7"/>
  <c r="I100" i="7"/>
  <c r="I101" i="7"/>
  <c r="I102" i="7"/>
  <c r="I103" i="7"/>
  <c r="I106" i="7"/>
  <c r="I107" i="7"/>
  <c r="I112" i="7"/>
  <c r="I113" i="7"/>
  <c r="I114" i="7"/>
  <c r="I116" i="7"/>
  <c r="I118" i="7"/>
  <c r="I121" i="7"/>
  <c r="I122" i="7"/>
  <c r="I123" i="7"/>
  <c r="I125" i="7"/>
  <c r="I131" i="7"/>
  <c r="I133" i="7"/>
  <c r="I141" i="7"/>
  <c r="I146" i="7"/>
  <c r="I147" i="7"/>
  <c r="I148" i="7"/>
  <c r="I150" i="7"/>
  <c r="I151" i="7"/>
  <c r="I155" i="7"/>
  <c r="I158" i="7"/>
  <c r="I159" i="7"/>
  <c r="I160" i="7"/>
  <c r="I161" i="7"/>
  <c r="I165" i="7"/>
  <c r="I166" i="7"/>
  <c r="I168" i="7"/>
  <c r="I176" i="7"/>
  <c r="I177" i="7"/>
  <c r="I182" i="7"/>
  <c r="I183" i="7"/>
  <c r="I184" i="7"/>
  <c r="I189" i="7"/>
  <c r="I192" i="7"/>
  <c r="I193" i="7"/>
  <c r="I194" i="7"/>
  <c r="I195" i="7"/>
  <c r="I199" i="7"/>
  <c r="I200" i="7"/>
  <c r="I201" i="7"/>
  <c r="I207" i="7"/>
  <c r="I211" i="7"/>
  <c r="I215" i="7"/>
  <c r="I216" i="7"/>
  <c r="F214" i="7" s="1"/>
  <c r="J214" i="7" s="1"/>
  <c r="I217" i="7"/>
  <c r="I219" i="7"/>
  <c r="I220" i="7"/>
  <c r="I221" i="7"/>
  <c r="I226" i="7"/>
  <c r="I227" i="7"/>
  <c r="I231" i="7"/>
  <c r="I232" i="7"/>
  <c r="I236" i="7"/>
  <c r="I237" i="7"/>
  <c r="I238" i="7"/>
  <c r="I239" i="7"/>
  <c r="I240" i="7"/>
  <c r="I241" i="7"/>
  <c r="I245" i="7"/>
  <c r="I248" i="7"/>
  <c r="I251" i="7"/>
  <c r="I255" i="7"/>
  <c r="I256" i="7"/>
  <c r="I257" i="7"/>
  <c r="I258" i="7"/>
  <c r="I259" i="7"/>
  <c r="I260" i="7"/>
  <c r="I264" i="7"/>
  <c r="I267" i="7"/>
  <c r="I268" i="7"/>
  <c r="I276" i="7"/>
  <c r="I277" i="7"/>
  <c r="I280" i="7"/>
  <c r="I281" i="7"/>
  <c r="I285" i="7"/>
  <c r="I287" i="7"/>
  <c r="I294" i="7"/>
  <c r="I318" i="7"/>
  <c r="I319" i="7"/>
  <c r="I320" i="7"/>
  <c r="I321" i="7"/>
  <c r="I322" i="7"/>
  <c r="I323" i="7"/>
  <c r="I325" i="7"/>
  <c r="I326" i="7"/>
  <c r="I327" i="7"/>
  <c r="I328" i="7"/>
  <c r="I333" i="7"/>
  <c r="I334" i="7"/>
  <c r="I339" i="7"/>
  <c r="I340" i="7"/>
  <c r="I345" i="7"/>
  <c r="I346" i="7"/>
  <c r="I347" i="7"/>
  <c r="I348" i="7"/>
  <c r="I351" i="7"/>
  <c r="I352" i="7"/>
  <c r="I357" i="7"/>
  <c r="I358" i="7"/>
  <c r="I359" i="7"/>
  <c r="I360" i="7"/>
  <c r="I361" i="7"/>
  <c r="I362" i="7"/>
  <c r="I364" i="7"/>
  <c r="I365" i="7"/>
  <c r="I366" i="7"/>
  <c r="I367" i="7"/>
  <c r="I368" i="7"/>
  <c r="I373" i="7"/>
  <c r="I374" i="7"/>
  <c r="I377" i="7"/>
  <c r="I378" i="7"/>
  <c r="E376" i="7"/>
  <c r="E371" i="7"/>
  <c r="E370" i="7" s="1"/>
  <c r="E350" i="7"/>
  <c r="I350" i="7" s="1"/>
  <c r="E265" i="7"/>
  <c r="H163" i="7" l="1"/>
  <c r="H162" i="7" s="1"/>
  <c r="J162" i="7" s="1"/>
  <c r="H246" i="7"/>
  <c r="J246" i="7" s="1"/>
  <c r="H138" i="7"/>
  <c r="J138" i="7" s="1"/>
  <c r="J363" i="7"/>
  <c r="I247" i="7"/>
  <c r="H337" i="7"/>
  <c r="J337" i="7" s="1"/>
  <c r="J338" i="7"/>
  <c r="H104" i="7"/>
  <c r="J104" i="7" s="1"/>
  <c r="J105" i="7"/>
  <c r="H316" i="7"/>
  <c r="J316" i="7" s="1"/>
  <c r="J317" i="7"/>
  <c r="H156" i="7"/>
  <c r="J156" i="7" s="1"/>
  <c r="J157" i="7"/>
  <c r="I332" i="7"/>
  <c r="J356" i="7"/>
  <c r="H253" i="7"/>
  <c r="J253" i="7" s="1"/>
  <c r="J254" i="7"/>
  <c r="H349" i="7"/>
  <c r="J349" i="7" s="1"/>
  <c r="J350" i="7"/>
  <c r="H343" i="7"/>
  <c r="J343" i="7" s="1"/>
  <c r="J344" i="7"/>
  <c r="I338" i="7"/>
  <c r="J120" i="7"/>
  <c r="H234" i="7"/>
  <c r="J235" i="7"/>
  <c r="H224" i="7"/>
  <c r="J224" i="7" s="1"/>
  <c r="J225" i="7"/>
  <c r="H371" i="7"/>
  <c r="J372" i="7"/>
  <c r="H375" i="7"/>
  <c r="J376" i="7"/>
  <c r="H218" i="7"/>
  <c r="J218" i="7" s="1"/>
  <c r="J219" i="7"/>
  <c r="H265" i="7"/>
  <c r="J265" i="7" s="1"/>
  <c r="J266" i="7"/>
  <c r="H270" i="7"/>
  <c r="J275" i="7"/>
  <c r="H33" i="7"/>
  <c r="J33" i="7" s="1"/>
  <c r="J34" i="7"/>
  <c r="H171" i="7"/>
  <c r="J171" i="7" s="1"/>
  <c r="J175" i="7"/>
  <c r="H180" i="7"/>
  <c r="J181" i="7"/>
  <c r="H187" i="7"/>
  <c r="J188" i="7"/>
  <c r="H110" i="7"/>
  <c r="J110" i="7" s="1"/>
  <c r="G110" i="7"/>
  <c r="G271" i="7"/>
  <c r="F341" i="7"/>
  <c r="E355" i="7"/>
  <c r="I235" i="7"/>
  <c r="E252" i="7"/>
  <c r="E110" i="7"/>
  <c r="H129" i="7"/>
  <c r="J129" i="7" s="1"/>
  <c r="I356" i="7"/>
  <c r="I29" i="7"/>
  <c r="I115" i="7"/>
  <c r="I344" i="7"/>
  <c r="E26" i="7"/>
  <c r="E144" i="7"/>
  <c r="G14" i="7"/>
  <c r="G13" i="7" s="1"/>
  <c r="G12" i="7" s="1"/>
  <c r="I152" i="7"/>
  <c r="I53" i="7"/>
  <c r="I81" i="7"/>
  <c r="H355" i="7"/>
  <c r="I316" i="7"/>
  <c r="I188" i="7"/>
  <c r="G144" i="7"/>
  <c r="G143" i="7" s="1"/>
  <c r="G142" i="7" s="1"/>
  <c r="I275" i="7"/>
  <c r="I41" i="7"/>
  <c r="I363" i="7"/>
  <c r="I317" i="7"/>
  <c r="I63" i="7"/>
  <c r="I225" i="7"/>
  <c r="G26" i="7"/>
  <c r="G25" i="7" s="1"/>
  <c r="G24" i="7" s="1"/>
  <c r="F26" i="7"/>
  <c r="F25" i="7" s="1"/>
  <c r="F24" i="7" s="1"/>
  <c r="F222" i="7"/>
  <c r="E75" i="7"/>
  <c r="I76" i="7"/>
  <c r="I70" i="7"/>
  <c r="I98" i="7"/>
  <c r="I254" i="7"/>
  <c r="I149" i="7"/>
  <c r="I145" i="7"/>
  <c r="I105" i="7"/>
  <c r="I132" i="7"/>
  <c r="F144" i="7"/>
  <c r="I157" i="7"/>
  <c r="I19" i="7"/>
  <c r="G40" i="7"/>
  <c r="G39" i="7" s="1"/>
  <c r="G38" i="7" s="1"/>
  <c r="G75" i="7"/>
  <c r="G74" i="7" s="1"/>
  <c r="G73" i="7" s="1"/>
  <c r="I111" i="7"/>
  <c r="I117" i="7"/>
  <c r="G355" i="7"/>
  <c r="G354" i="7" s="1"/>
  <c r="G341" i="7" s="1"/>
  <c r="I371" i="7"/>
  <c r="G222" i="7"/>
  <c r="H144" i="7"/>
  <c r="I120" i="7"/>
  <c r="I140" i="7"/>
  <c r="I130" i="7"/>
  <c r="H75" i="7"/>
  <c r="F73" i="7"/>
  <c r="I88" i="7"/>
  <c r="H69" i="7"/>
  <c r="J69" i="7" s="1"/>
  <c r="F40" i="7"/>
  <c r="F39" i="7" s="1"/>
  <c r="F38" i="7" s="1"/>
  <c r="H40" i="7"/>
  <c r="E40" i="7"/>
  <c r="I46" i="7"/>
  <c r="I31" i="7"/>
  <c r="H26" i="7"/>
  <c r="I22" i="7"/>
  <c r="H21" i="7"/>
  <c r="J21" i="7" s="1"/>
  <c r="F14" i="7"/>
  <c r="F13" i="7" s="1"/>
  <c r="F12" i="7" s="1"/>
  <c r="I17" i="7"/>
  <c r="H14" i="7"/>
  <c r="I27" i="7"/>
  <c r="I376" i="7"/>
  <c r="I315" i="7"/>
  <c r="E14" i="7"/>
  <c r="I15" i="7"/>
  <c r="I34" i="7"/>
  <c r="F205" i="7"/>
  <c r="G206" i="7"/>
  <c r="G205" i="7" s="1"/>
  <c r="H206" i="7"/>
  <c r="J206" i="7" s="1"/>
  <c r="E206" i="7"/>
  <c r="E205" i="7" s="1"/>
  <c r="F209" i="7"/>
  <c r="F208" i="7" s="1"/>
  <c r="G210" i="7"/>
  <c r="G209" i="7" s="1"/>
  <c r="G208" i="7" s="1"/>
  <c r="H210" i="7"/>
  <c r="J210" i="7" s="1"/>
  <c r="E210" i="7"/>
  <c r="E209" i="7" s="1"/>
  <c r="G112" i="3"/>
  <c r="H112" i="3"/>
  <c r="I113" i="3"/>
  <c r="F113" i="3"/>
  <c r="H223" i="7" l="1"/>
  <c r="J223" i="7" s="1"/>
  <c r="J163" i="7"/>
  <c r="H119" i="7"/>
  <c r="J119" i="7" s="1"/>
  <c r="I253" i="7"/>
  <c r="I104" i="7"/>
  <c r="E143" i="7"/>
  <c r="E142" i="7" s="1"/>
  <c r="J40" i="7"/>
  <c r="J26" i="7"/>
  <c r="I112" i="3"/>
  <c r="K112" i="3" s="1"/>
  <c r="K113" i="3"/>
  <c r="F112" i="3"/>
  <c r="J112" i="3" s="1"/>
  <c r="J113" i="3"/>
  <c r="H74" i="7"/>
  <c r="J75" i="7"/>
  <c r="J144" i="7"/>
  <c r="H354" i="7"/>
  <c r="J354" i="7" s="1"/>
  <c r="J355" i="7"/>
  <c r="H233" i="7"/>
  <c r="J233" i="7" s="1"/>
  <c r="J234" i="7"/>
  <c r="J14" i="7"/>
  <c r="H370" i="7"/>
  <c r="J370" i="7" s="1"/>
  <c r="J371" i="7"/>
  <c r="J375" i="7"/>
  <c r="I265" i="7"/>
  <c r="H252" i="7"/>
  <c r="I252" i="7" s="1"/>
  <c r="J271" i="7"/>
  <c r="H269" i="7"/>
  <c r="H179" i="7"/>
  <c r="J179" i="7" s="1"/>
  <c r="J180" i="7"/>
  <c r="I33" i="7"/>
  <c r="H186" i="7"/>
  <c r="J187" i="7"/>
  <c r="H143" i="7"/>
  <c r="F143" i="7"/>
  <c r="F142" i="7" s="1"/>
  <c r="F269" i="7"/>
  <c r="G270" i="7"/>
  <c r="G269" i="7" s="1"/>
  <c r="F108" i="7"/>
  <c r="I14" i="7"/>
  <c r="E109" i="7"/>
  <c r="E108" i="7" s="1"/>
  <c r="I355" i="7"/>
  <c r="I129" i="7"/>
  <c r="G109" i="7"/>
  <c r="G108" i="7" s="1"/>
  <c r="H25" i="7"/>
  <c r="H13" i="7"/>
  <c r="J13" i="7" s="1"/>
  <c r="I21" i="7"/>
  <c r="I69" i="7"/>
  <c r="H39" i="7"/>
  <c r="I144" i="7"/>
  <c r="I139" i="7"/>
  <c r="I75" i="7"/>
  <c r="I40" i="7"/>
  <c r="I26" i="7"/>
  <c r="H209" i="7"/>
  <c r="J209" i="7" s="1"/>
  <c r="I210" i="7"/>
  <c r="H205" i="7"/>
  <c r="J205" i="7" s="1"/>
  <c r="I206" i="7"/>
  <c r="I370" i="7"/>
  <c r="J80" i="3"/>
  <c r="I79" i="3"/>
  <c r="K79" i="3" s="1"/>
  <c r="F79" i="3"/>
  <c r="J59" i="3"/>
  <c r="H142" i="7" l="1"/>
  <c r="J142" i="7" s="1"/>
  <c r="J143" i="7"/>
  <c r="J270" i="7"/>
  <c r="H38" i="7"/>
  <c r="J38" i="7" s="1"/>
  <c r="J39" i="7"/>
  <c r="J269" i="7"/>
  <c r="H369" i="7"/>
  <c r="J369" i="7" s="1"/>
  <c r="H73" i="7"/>
  <c r="J73" i="7" s="1"/>
  <c r="J74" i="7"/>
  <c r="J252" i="7"/>
  <c r="H222" i="7"/>
  <c r="J222" i="7" s="1"/>
  <c r="H24" i="7"/>
  <c r="J24" i="7" s="1"/>
  <c r="J25" i="7"/>
  <c r="H185" i="7"/>
  <c r="J185" i="7" s="1"/>
  <c r="J186" i="7"/>
  <c r="I143" i="7"/>
  <c r="H12" i="7"/>
  <c r="J12" i="7" s="1"/>
  <c r="I124" i="7"/>
  <c r="J79" i="3"/>
  <c r="I205" i="7"/>
  <c r="H208" i="7"/>
  <c r="J208" i="7" s="1"/>
  <c r="I209" i="7"/>
  <c r="H109" i="7" l="1"/>
  <c r="I110" i="7"/>
  <c r="I119" i="7"/>
  <c r="I142" i="7"/>
  <c r="E74" i="7"/>
  <c r="E73" i="7" s="1"/>
  <c r="E163" i="7"/>
  <c r="E162" i="7" s="1"/>
  <c r="F37" i="7"/>
  <c r="G37" i="7"/>
  <c r="E170" i="7"/>
  <c r="F170" i="7"/>
  <c r="F169" i="7" s="1"/>
  <c r="G170" i="7"/>
  <c r="G169" i="7" s="1"/>
  <c r="E181" i="7"/>
  <c r="E180" i="7" s="1"/>
  <c r="E179" i="7" s="1"/>
  <c r="E187" i="7"/>
  <c r="E186" i="7" s="1"/>
  <c r="E185" i="7" s="1"/>
  <c r="E198" i="7"/>
  <c r="E197" i="7" s="1"/>
  <c r="E196" i="7" s="1"/>
  <c r="F198" i="7"/>
  <c r="F197" i="7" s="1"/>
  <c r="F196" i="7" s="1"/>
  <c r="G198" i="7"/>
  <c r="G197" i="7" s="1"/>
  <c r="G196" i="7" s="1"/>
  <c r="H198" i="7"/>
  <c r="E204" i="7"/>
  <c r="F204" i="7"/>
  <c r="G204" i="7"/>
  <c r="H204" i="7"/>
  <c r="E208" i="7"/>
  <c r="I208" i="7" s="1"/>
  <c r="G36" i="7" l="1"/>
  <c r="J204" i="7"/>
  <c r="J198" i="7"/>
  <c r="H108" i="7"/>
  <c r="J108" i="7" s="1"/>
  <c r="J109" i="7"/>
  <c r="F36" i="7"/>
  <c r="E169" i="7"/>
  <c r="I109" i="7"/>
  <c r="I74" i="7"/>
  <c r="I204" i="7"/>
  <c r="I198" i="7"/>
  <c r="I187" i="7"/>
  <c r="I181" i="7"/>
  <c r="I171" i="7"/>
  <c r="I164" i="7"/>
  <c r="F203" i="7"/>
  <c r="F202" i="7" s="1"/>
  <c r="E203" i="7"/>
  <c r="E202" i="7" s="1"/>
  <c r="G203" i="7"/>
  <c r="G202" i="7" s="1"/>
  <c r="H203" i="7"/>
  <c r="H197" i="7"/>
  <c r="J197" i="7" s="1"/>
  <c r="H170" i="7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I110" i="3"/>
  <c r="K110" i="3" s="1"/>
  <c r="F110" i="3"/>
  <c r="G102" i="3"/>
  <c r="H102" i="3"/>
  <c r="I103" i="3"/>
  <c r="G98" i="3"/>
  <c r="H98" i="3"/>
  <c r="I99" i="3"/>
  <c r="F99" i="3"/>
  <c r="F98" i="3" s="1"/>
  <c r="G95" i="3"/>
  <c r="H95" i="3"/>
  <c r="I96" i="3"/>
  <c r="F96" i="3"/>
  <c r="F95" i="3" s="1"/>
  <c r="I90" i="3"/>
  <c r="F90" i="3"/>
  <c r="F89" i="3" s="1"/>
  <c r="G89" i="3"/>
  <c r="H89" i="3"/>
  <c r="I81" i="3"/>
  <c r="K81" i="3" s="1"/>
  <c r="F81" i="3"/>
  <c r="I69" i="3"/>
  <c r="K69" i="3" s="1"/>
  <c r="F69" i="3"/>
  <c r="I62" i="3"/>
  <c r="K62" i="3" s="1"/>
  <c r="F62" i="3"/>
  <c r="I57" i="3"/>
  <c r="K57" i="3" s="1"/>
  <c r="F57" i="3"/>
  <c r="I53" i="3"/>
  <c r="K53" i="3" s="1"/>
  <c r="I51" i="3"/>
  <c r="K51" i="3" s="1"/>
  <c r="I47" i="3"/>
  <c r="K47" i="3" s="1"/>
  <c r="F53" i="3"/>
  <c r="F51" i="3"/>
  <c r="F47" i="3"/>
  <c r="H16" i="3"/>
  <c r="I16" i="3"/>
  <c r="G14" i="3"/>
  <c r="H14" i="3"/>
  <c r="I14" i="3"/>
  <c r="F14" i="3"/>
  <c r="F16" i="3"/>
  <c r="G20" i="3"/>
  <c r="H20" i="3"/>
  <c r="H19" i="3" s="1"/>
  <c r="I20" i="3"/>
  <c r="F20" i="3"/>
  <c r="F19" i="3" s="1"/>
  <c r="G23" i="3"/>
  <c r="H23" i="3"/>
  <c r="H22" i="3" s="1"/>
  <c r="I23" i="3"/>
  <c r="F23" i="3"/>
  <c r="F22" i="3" s="1"/>
  <c r="G28" i="3"/>
  <c r="H28" i="3"/>
  <c r="I28" i="3"/>
  <c r="G26" i="3"/>
  <c r="H26" i="3"/>
  <c r="I26" i="3"/>
  <c r="F26" i="3"/>
  <c r="G32" i="3"/>
  <c r="H32" i="3"/>
  <c r="H31" i="3" s="1"/>
  <c r="I32" i="3"/>
  <c r="I31" i="3" s="1"/>
  <c r="F32" i="3"/>
  <c r="F31" i="3" s="1"/>
  <c r="G36" i="3"/>
  <c r="H36" i="3"/>
  <c r="H35" i="3" s="1"/>
  <c r="I36" i="3"/>
  <c r="I35" i="3" s="1"/>
  <c r="K35" i="3" s="1"/>
  <c r="F37" i="3"/>
  <c r="F35" i="3" s="1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6" i="3" l="1"/>
  <c r="I89" i="3"/>
  <c r="K89" i="3" s="1"/>
  <c r="K90" i="3"/>
  <c r="I95" i="3"/>
  <c r="K95" i="3" s="1"/>
  <c r="K96" i="3"/>
  <c r="I98" i="3"/>
  <c r="K98" i="3" s="1"/>
  <c r="K99" i="3"/>
  <c r="I102" i="3"/>
  <c r="I101" i="3" s="1"/>
  <c r="K103" i="3"/>
  <c r="J103" i="3"/>
  <c r="J110" i="3"/>
  <c r="G101" i="3"/>
  <c r="K36" i="3"/>
  <c r="G31" i="3"/>
  <c r="K31" i="3" s="1"/>
  <c r="K32" i="3"/>
  <c r="K28" i="3"/>
  <c r="G22" i="3"/>
  <c r="K23" i="3"/>
  <c r="G19" i="3"/>
  <c r="K20" i="3"/>
  <c r="K16" i="3"/>
  <c r="J203" i="7"/>
  <c r="H169" i="7"/>
  <c r="J169" i="7" s="1"/>
  <c r="J170" i="7"/>
  <c r="I56" i="3"/>
  <c r="K56" i="3" s="1"/>
  <c r="F102" i="3"/>
  <c r="F56" i="3"/>
  <c r="H101" i="3"/>
  <c r="I180" i="7"/>
  <c r="I186" i="7"/>
  <c r="I163" i="7"/>
  <c r="I197" i="7"/>
  <c r="I170" i="7"/>
  <c r="I203" i="7"/>
  <c r="I73" i="7"/>
  <c r="J89" i="3"/>
  <c r="H46" i="3"/>
  <c r="H45" i="3" s="1"/>
  <c r="I13" i="3"/>
  <c r="J28" i="3"/>
  <c r="H13" i="3"/>
  <c r="F46" i="3"/>
  <c r="J20" i="3"/>
  <c r="J14" i="3"/>
  <c r="I25" i="3"/>
  <c r="J90" i="3"/>
  <c r="F13" i="3"/>
  <c r="J16" i="3"/>
  <c r="J81" i="3"/>
  <c r="J51" i="3"/>
  <c r="J47" i="3"/>
  <c r="J23" i="3"/>
  <c r="G25" i="3"/>
  <c r="J99" i="3"/>
  <c r="J95" i="3"/>
  <c r="J69" i="3"/>
  <c r="I22" i="3"/>
  <c r="I19" i="3"/>
  <c r="J96" i="3"/>
  <c r="J62" i="3"/>
  <c r="J57" i="3"/>
  <c r="J53" i="3"/>
  <c r="H202" i="7"/>
  <c r="J202" i="7" s="1"/>
  <c r="H196" i="7"/>
  <c r="J196" i="7" s="1"/>
  <c r="G46" i="3"/>
  <c r="I46" i="3"/>
  <c r="F25" i="3"/>
  <c r="F36" i="3"/>
  <c r="J36" i="3" s="1"/>
  <c r="H25" i="3"/>
  <c r="J32" i="3"/>
  <c r="J31" i="3"/>
  <c r="J26" i="3"/>
  <c r="J35" i="3"/>
  <c r="J37" i="3"/>
  <c r="K101" i="3" l="1"/>
  <c r="F45" i="3"/>
  <c r="K102" i="3"/>
  <c r="J98" i="3"/>
  <c r="K13" i="3"/>
  <c r="F101" i="3"/>
  <c r="K46" i="3"/>
  <c r="K25" i="3"/>
  <c r="K22" i="3"/>
  <c r="K19" i="3"/>
  <c r="H12" i="3"/>
  <c r="H11" i="3" s="1"/>
  <c r="I45" i="3"/>
  <c r="G45" i="3"/>
  <c r="F12" i="3"/>
  <c r="H44" i="3"/>
  <c r="J56" i="3"/>
  <c r="I12" i="3"/>
  <c r="I11" i="3" s="1"/>
  <c r="I179" i="7"/>
  <c r="I202" i="7"/>
  <c r="I185" i="7"/>
  <c r="I196" i="7"/>
  <c r="I169" i="7"/>
  <c r="I162" i="7"/>
  <c r="J13" i="3"/>
  <c r="J25" i="3"/>
  <c r="J22" i="3"/>
  <c r="J19" i="3"/>
  <c r="J46" i="3"/>
  <c r="J101" i="3"/>
  <c r="J102" i="3"/>
  <c r="G44" i="3" l="1"/>
  <c r="K45" i="3"/>
  <c r="G11" i="3"/>
  <c r="K11" i="3" s="1"/>
  <c r="K12" i="3"/>
  <c r="J12" i="3"/>
  <c r="H37" i="7"/>
  <c r="I108" i="7"/>
  <c r="I138" i="7"/>
  <c r="I156" i="7"/>
  <c r="I44" i="3"/>
  <c r="J45" i="3"/>
  <c r="F11" i="3"/>
  <c r="F44" i="3"/>
  <c r="K44" i="3" l="1"/>
  <c r="H36" i="7"/>
  <c r="J36" i="7" s="1"/>
  <c r="J37" i="7"/>
  <c r="J11" i="3"/>
  <c r="J44" i="3"/>
  <c r="F13" i="5"/>
  <c r="F14" i="5"/>
  <c r="F15" i="5"/>
  <c r="F13" i="8" l="1"/>
  <c r="F15" i="8"/>
  <c r="F17" i="8"/>
  <c r="F18" i="8"/>
  <c r="F20" i="8"/>
  <c r="D19" i="8"/>
  <c r="F21" i="8"/>
  <c r="F22" i="8"/>
  <c r="F24" i="8"/>
  <c r="F33" i="8"/>
  <c r="F35" i="8"/>
  <c r="F37" i="8"/>
  <c r="F38" i="8"/>
  <c r="F40" i="8"/>
  <c r="F41" i="8"/>
  <c r="F42" i="8"/>
  <c r="F44" i="8"/>
  <c r="K21" i="10" l="1"/>
  <c r="J21" i="10"/>
  <c r="I9" i="10"/>
  <c r="J14" i="10"/>
  <c r="J13" i="10"/>
  <c r="J11" i="10"/>
  <c r="J10" i="10"/>
  <c r="H342" i="7" l="1"/>
  <c r="H331" i="7"/>
  <c r="F336" i="7"/>
  <c r="F335" i="7" s="1"/>
  <c r="F213" i="7"/>
  <c r="F212" i="7" s="1"/>
  <c r="E214" i="7"/>
  <c r="H330" i="7" l="1"/>
  <c r="J331" i="7"/>
  <c r="H341" i="7"/>
  <c r="J341" i="7" s="1"/>
  <c r="J342" i="7"/>
  <c r="F178" i="7"/>
  <c r="I218" i="7"/>
  <c r="I214" i="7"/>
  <c r="I234" i="7"/>
  <c r="H336" i="7"/>
  <c r="G213" i="7"/>
  <c r="G212" i="7" s="1"/>
  <c r="H213" i="7"/>
  <c r="J213" i="7" s="1"/>
  <c r="E213" i="7"/>
  <c r="E212" i="7" s="1"/>
  <c r="F11" i="7"/>
  <c r="F10" i="7" s="1"/>
  <c r="E354" i="7"/>
  <c r="E337" i="7"/>
  <c r="E336" i="7" s="1"/>
  <c r="E335" i="7" s="1"/>
  <c r="E331" i="7"/>
  <c r="E330" i="7" s="1"/>
  <c r="E329" i="7" s="1"/>
  <c r="E233" i="7"/>
  <c r="E223" i="7"/>
  <c r="E375" i="7"/>
  <c r="I375" i="7" s="1"/>
  <c r="E13" i="7"/>
  <c r="I13" i="7" s="1"/>
  <c r="E25" i="7"/>
  <c r="G11" i="7"/>
  <c r="G10" i="7" s="1"/>
  <c r="E39" i="7"/>
  <c r="I39" i="7" s="1"/>
  <c r="G336" i="7"/>
  <c r="G335" i="7" s="1"/>
  <c r="F9" i="7" l="1"/>
  <c r="H335" i="7"/>
  <c r="J335" i="7" s="1"/>
  <c r="J336" i="7"/>
  <c r="H329" i="7"/>
  <c r="J329" i="7" s="1"/>
  <c r="J330" i="7"/>
  <c r="G178" i="7"/>
  <c r="I337" i="7"/>
  <c r="I331" i="7"/>
  <c r="E222" i="7"/>
  <c r="I233" i="7"/>
  <c r="I354" i="7"/>
  <c r="I246" i="7"/>
  <c r="H11" i="7"/>
  <c r="J11" i="7" s="1"/>
  <c r="I224" i="7"/>
  <c r="H212" i="7"/>
  <c r="I213" i="7"/>
  <c r="I330" i="7"/>
  <c r="I223" i="7"/>
  <c r="I336" i="7"/>
  <c r="E24" i="7"/>
  <c r="I24" i="7" s="1"/>
  <c r="I25" i="7"/>
  <c r="E369" i="7"/>
  <c r="I343" i="7"/>
  <c r="E349" i="7"/>
  <c r="I349" i="7" s="1"/>
  <c r="E38" i="7"/>
  <c r="E37" i="7" s="1"/>
  <c r="E12" i="7"/>
  <c r="E19" i="8"/>
  <c r="C19" i="8"/>
  <c r="B19" i="8"/>
  <c r="E16" i="8"/>
  <c r="D16" i="8"/>
  <c r="C16" i="8"/>
  <c r="B16" i="8"/>
  <c r="E14" i="8"/>
  <c r="D14" i="8"/>
  <c r="C14" i="8"/>
  <c r="B14" i="8"/>
  <c r="E12" i="8"/>
  <c r="D12" i="8"/>
  <c r="C12" i="8"/>
  <c r="B12" i="8"/>
  <c r="B36" i="8"/>
  <c r="B34" i="8"/>
  <c r="B32" i="8"/>
  <c r="C39" i="8"/>
  <c r="C36" i="8"/>
  <c r="C32" i="8"/>
  <c r="C34" i="8"/>
  <c r="G16" i="8" l="1"/>
  <c r="G19" i="8"/>
  <c r="G14" i="8"/>
  <c r="G12" i="8"/>
  <c r="H178" i="7"/>
  <c r="J178" i="7" s="1"/>
  <c r="J212" i="7"/>
  <c r="I369" i="7"/>
  <c r="E36" i="7"/>
  <c r="B31" i="8"/>
  <c r="B11" i="8"/>
  <c r="F19" i="8"/>
  <c r="F14" i="8"/>
  <c r="F12" i="8"/>
  <c r="F16" i="8"/>
  <c r="I38" i="7"/>
  <c r="I37" i="7"/>
  <c r="I222" i="7"/>
  <c r="I212" i="7"/>
  <c r="I335" i="7"/>
  <c r="I329" i="7"/>
  <c r="H10" i="7"/>
  <c r="J10" i="7" s="1"/>
  <c r="E11" i="7"/>
  <c r="I12" i="7"/>
  <c r="E342" i="7"/>
  <c r="I342" i="7" s="1"/>
  <c r="F23" i="8"/>
  <c r="E11" i="8"/>
  <c r="D11" i="8"/>
  <c r="C11" i="8"/>
  <c r="C31" i="8"/>
  <c r="E43" i="8"/>
  <c r="E39" i="8"/>
  <c r="F39" i="8" s="1"/>
  <c r="E36" i="8"/>
  <c r="F36" i="8" s="1"/>
  <c r="E34" i="8"/>
  <c r="G34" i="8" s="1"/>
  <c r="E32" i="8"/>
  <c r="F32" i="8" s="1"/>
  <c r="F43" i="8" l="1"/>
  <c r="G43" i="8"/>
  <c r="G39" i="8"/>
  <c r="G36" i="8"/>
  <c r="G32" i="8"/>
  <c r="G11" i="8"/>
  <c r="H9" i="7"/>
  <c r="E10" i="7"/>
  <c r="I11" i="7"/>
  <c r="E341" i="7"/>
  <c r="I36" i="7"/>
  <c r="F11" i="8"/>
  <c r="F34" i="8"/>
  <c r="E31" i="8"/>
  <c r="F31" i="8" s="1"/>
  <c r="D32" i="8"/>
  <c r="D34" i="8"/>
  <c r="D36" i="8"/>
  <c r="D39" i="8"/>
  <c r="D43" i="8"/>
  <c r="B12" i="5"/>
  <c r="E12" i="5"/>
  <c r="D12" i="5"/>
  <c r="D11" i="5" s="1"/>
  <c r="C12" i="5"/>
  <c r="C11" i="5" s="1"/>
  <c r="G31" i="8" l="1"/>
  <c r="B11" i="5"/>
  <c r="G11" i="5" s="1"/>
  <c r="G12" i="5"/>
  <c r="F12" i="5"/>
  <c r="E11" i="5"/>
  <c r="I341" i="7"/>
  <c r="G9" i="7"/>
  <c r="I10" i="7"/>
  <c r="D31" i="8"/>
  <c r="F11" i="5" l="1"/>
  <c r="I12" i="10"/>
  <c r="H12" i="10"/>
  <c r="G12" i="10"/>
  <c r="F12" i="10"/>
  <c r="H9" i="10"/>
  <c r="G9" i="10"/>
  <c r="K9" i="10" s="1"/>
  <c r="K12" i="10" l="1"/>
  <c r="J12" i="10"/>
  <c r="H15" i="10"/>
  <c r="G15" i="10"/>
  <c r="G25" i="10" s="1"/>
  <c r="F15" i="10"/>
  <c r="J9" i="7"/>
  <c r="J9" i="10"/>
  <c r="I15" i="10"/>
  <c r="I25" i="10" s="1"/>
  <c r="K25" i="10" l="1"/>
  <c r="J25" i="10"/>
  <c r="K15" i="10"/>
  <c r="J15" i="10"/>
  <c r="I271" i="7" l="1"/>
  <c r="E270" i="7"/>
  <c r="I270" i="7" s="1"/>
  <c r="E269" i="7" l="1"/>
  <c r="E178" i="7" s="1"/>
  <c r="E9" i="7" s="1"/>
  <c r="I269" i="7" l="1"/>
  <c r="I9" i="7"/>
  <c r="I178" i="7"/>
</calcChain>
</file>

<file path=xl/sharedStrings.xml><?xml version="1.0" encoding="utf-8"?>
<sst xmlns="http://schemas.openxmlformats.org/spreadsheetml/2006/main" count="672" uniqueCount="291">
  <si>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</si>
  <si>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</si>
  <si>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</si>
  <si>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</si>
  <si>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</si>
  <si>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</si>
  <si>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</si>
  <si>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</si>
  <si>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</si>
  <si>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</si>
  <si>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</si>
  <si>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</si>
  <si>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</si>
  <si>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</si>
  <si>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</si>
  <si>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</si>
  <si>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</si>
  <si>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</si>
  <si>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</si>
  <si>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</si>
  <si>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</si>
  <si>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</si>
  <si>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</si>
  <si>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</si>
  <si>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</si>
  <si>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</si>
  <si>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</si>
  <si>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</si>
  <si>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</si>
  <si>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</si>
  <si>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</si>
  <si>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</si>
  <si>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</si>
  <si>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</si>
  <si>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</si>
  <si>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</si>
  <si>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</si>
  <si>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</si>
  <si>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</si>
  <si>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</si>
  <si>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</si>
  <si>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</si>
  <si>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</si>
  <si>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</si>
  <si>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</si>
  <si>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</si>
  <si>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</si>
  <si>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</si>
  <si>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</si>
  <si>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</si>
  <si>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</si>
  <si>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</si>
  <si>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</si>
  <si>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</si>
  <si>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</si>
  <si>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</si>
  <si>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</si>
  <si>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</si>
  <si>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</si>
  <si>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</si>
  <si>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</si>
  <si>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</si>
  <si>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</si>
  <si>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</si>
  <si>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</si>
  <si>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</si>
  <si>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</si>
  <si>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</si>
  <si>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</si>
  <si>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</si>
  <si>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</si>
  <si>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</si>
  <si>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</si>
  <si>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</si>
  <si>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</si>
  <si>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</si>
  <si>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</si>
  <si>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</si>
  <si>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</si>
  <si>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</si>
  <si>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</si>
  <si>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</si>
  <si>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</si>
  <si>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</si>
  <si>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</si>
  <si>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</si>
  <si>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</si>
  <si>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</si>
  <si>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</si>
  <si>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</si>
  <si>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</si>
  <si>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</si>
  <si>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</si>
  <si>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</si>
  <si>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</si>
  <si>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</si>
  <si>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</si>
  <si>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</si>
  <si>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</si>
  <si>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</si>
  <si>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</si>
  <si>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</si>
  <si>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</si>
  <si>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</si>
  <si>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</si>
  <si>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</si>
  <si>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</si>
  <si>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</si>
  <si>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</si>
  <si>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</si>
  <si>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</si>
  <si>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</si>
  <si>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</si>
  <si>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</si>
  <si>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</si>
  <si>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</si>
  <si>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</si>
  <si>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</si>
  <si>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</si>
  <si>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</si>
  <si>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</si>
  <si>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</si>
  <si>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</si>
  <si>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</si>
  <si>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</si>
  <si>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</si>
  <si>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</si>
  <si>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</si>
  <si>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</si>
  <si>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</si>
  <si>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</si>
  <si>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</si>
  <si>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</si>
  <si>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</si>
  <si>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</si>
  <si>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</si>
  <si>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</si>
  <si>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</si>
  <si>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</si>
  <si>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</si>
  <si>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</si>
  <si>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</si>
  <si>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</si>
  <si>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</si>
  <si>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</si>
  <si>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</si>
  <si>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</si>
  <si>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</si>
  <si>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</si>
  <si>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</si>
  <si>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</si>
  <si>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</si>
  <si>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</si>
  <si>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</si>
  <si>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</si>
  <si>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</si>
  <si>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</si>
  <si>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</si>
  <si>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</si>
  <si>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</si>
  <si>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</si>
  <si>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</si>
  <si>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</si>
  <si>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</si>
  <si>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</si>
  <si>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</si>
  <si>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</si>
  <si>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</si>
  <si>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</si>
  <si>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</si>
  <si>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</si>
  <si>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</si>
  <si>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</si>
  <si>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</si>
  <si>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</si>
  <si>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</si>
  <si>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</si>
  <si>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</si>
  <si>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</si>
  <si>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</si>
  <si>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</si>
  <si>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</si>
  <si>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</si>
  <si>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</si>
  <si>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</si>
  <si>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</si>
  <si>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</si>
  <si>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</si>
  <si>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</si>
  <si>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</si>
  <si>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</si>
  <si>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</si>
  <si>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</si>
  <si>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</si>
  <si>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</si>
  <si>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</si>
  <si>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</si>
  <si>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</si>
  <si>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</si>
  <si>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</si>
  <si>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</si>
  <si>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</si>
  <si>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</si>
  <si>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</si>
  <si>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</si>
  <si>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</si>
  <si>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</si>
  <si>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</si>
  <si>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</si>
  <si>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</si>
  <si>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</si>
  <si>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</si>
  <si>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</si>
  <si>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</si>
  <si>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</si>
  <si>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</si>
  <si>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</si>
  <si>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</si>
  <si>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</si>
  <si>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</si>
  <si>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</si>
  <si>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</si>
  <si>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</si>
  <si>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</si>
  <si>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</si>
  <si>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</si>
  <si>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</si>
  <si>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</si>
  <si>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</si>
  <si>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</si>
  <si>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</si>
  <si>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</si>
  <si>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</si>
  <si>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</si>
  <si>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</si>
  <si>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</si>
  <si>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</si>
  <si>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</si>
  <si>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</si>
  <si>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</si>
  <si>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72 Priho. Od nefinan.imovine</t>
  </si>
  <si>
    <t>72 Priho.od nefinan.imovine</t>
  </si>
  <si>
    <t>sportska oprema</t>
  </si>
  <si>
    <t>postrojenja i oprema</t>
  </si>
  <si>
    <t>rashodi za nabavu proizvedene dugotrajne imovine</t>
  </si>
  <si>
    <t>rashodi za usluge</t>
  </si>
  <si>
    <t>komunalne usluge</t>
  </si>
  <si>
    <t>Usluge tekućeg i inves.održavanja</t>
  </si>
  <si>
    <t>Ostali nespomenuiti rashodi poslo.</t>
  </si>
  <si>
    <t>Ostale naknade trošk.zaposlenima</t>
  </si>
  <si>
    <t>Doprinos za obvezno zdrav.osigur.</t>
  </si>
  <si>
    <t>Materijal i dijelovi za tek.i inv.održ.</t>
  </si>
  <si>
    <t>Službena radna i zaštitna odjeća</t>
  </si>
  <si>
    <t>Usluge telefona pošte i prijevoza</t>
  </si>
  <si>
    <t>zatezne kamate</t>
  </si>
  <si>
    <t>Izvor financiranja 7.2.1</t>
  </si>
  <si>
    <t>INDEKS           5/3*100</t>
  </si>
  <si>
    <t>Materijal i dije.za tek. I inv.održav.</t>
  </si>
  <si>
    <t>Rashodi za dodatna ulaganja na građevinskim objektima</t>
  </si>
  <si>
    <t>Ostale usluge tek. i in.održavanja</t>
  </si>
  <si>
    <t>INDEKS          5/3*100</t>
  </si>
  <si>
    <t>INDEKS                                   5/3*100</t>
  </si>
  <si>
    <t>INDEKS                                5/3*100</t>
  </si>
  <si>
    <t>Indeks                                5/3*100</t>
  </si>
  <si>
    <t xml:space="preserve">INDEKS            5/3*100               </t>
  </si>
  <si>
    <t>RAZLIKA PRIMITAKA I IZDATAKA</t>
  </si>
  <si>
    <t>PRENESENI VIŠAK/MANJAK IZ PRETHODNE GODINE</t>
  </si>
  <si>
    <t xml:space="preserve">PRIJENOS VIŠKA/MANKA U SLIJEDEĆE RAZDOBLJE </t>
  </si>
  <si>
    <t>Namirnice</t>
  </si>
  <si>
    <t>TEKUĆI PLAN 2024.</t>
  </si>
  <si>
    <t>OSTVARENJE/IZVRŠENJE  1.-06.2024.</t>
  </si>
  <si>
    <t xml:space="preserve">OSTVARENJE/IZVRŠENJE 
1.-06.2024. </t>
  </si>
  <si>
    <t>Izvršenje 2024.</t>
  </si>
  <si>
    <t>sitan inventar</t>
  </si>
  <si>
    <t>usluge telefona,pošte i prijevoza</t>
  </si>
  <si>
    <t>računalne usluge</t>
  </si>
  <si>
    <t>ostale usluge</t>
  </si>
  <si>
    <t>Sudske pristojbe</t>
  </si>
  <si>
    <t>Osnovna škola Primorje</t>
  </si>
  <si>
    <t>466,,25</t>
  </si>
  <si>
    <t>POLUGODIŠNJI IZVJEŠTAJ O IZVRŠENJU FINANCIJSKOG PLANA PRORAČUNSKOG KORISNIKA OSNOVNA ŠKOLA PRIMORJE
ZA 2025. GODINU</t>
  </si>
  <si>
    <t>IZVORNI PLAN/ REBALANS 2025.</t>
  </si>
  <si>
    <t>OSTVARENJE/IZVRŠENJE  1.-06.2025.</t>
  </si>
  <si>
    <t xml:space="preserve">OSTVARENJE/IZVRŠENJE 
1.-06.2025. </t>
  </si>
  <si>
    <t>TEKUĆI PLAN 2025.</t>
  </si>
  <si>
    <t>izvorni plan / rebalans 2025.</t>
  </si>
  <si>
    <t>Izvršenje 2025.</t>
  </si>
  <si>
    <t>Tekući plan 2025.</t>
  </si>
  <si>
    <t>IZVORNI PLAN/REBALANS 2025</t>
  </si>
  <si>
    <t>TEKUĆI PLAN 2025.*</t>
  </si>
  <si>
    <t>Korisnik K008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</si>
</sst>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0" fillId="0" borderId="0" xfId="0"/>
    <xf numFmtId="0" fontId="7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7" borderId="3" xfId="0" applyFill="1" applyBorder="1"/>
    <xf numFmtId="0" fontId="1" fillId="7" borderId="3" xfId="0" applyFont="1" applyFill="1" applyBorder="1"/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0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7" fillId="8" borderId="3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22" fillId="8" borderId="1" xfId="0" applyNumberFormat="1" applyFont="1" applyFill="1" applyBorder="1" applyAlignment="1" applyProtection="1">
      <alignment horizontal="left" vertical="center" wrapText="1" indent="1"/>
    </xf>
    <xf numFmtId="0" fontId="20" fillId="8" borderId="4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7" fillId="4" borderId="4" xfId="0" applyNumberFormat="1" applyFont="1" applyFill="1" applyBorder="1" applyAlignment="1" applyProtection="1">
      <alignment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7" fillId="8" borderId="4" xfId="0" applyNumberFormat="1" applyFont="1" applyFill="1" applyBorder="1" applyAlignment="1" applyProtection="1">
      <alignment vertical="center" wrapTex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0" fillId="4" borderId="3" xfId="0" applyNumberFormat="1" applyFont="1" applyFill="1" applyBorder="1" applyAlignment="1" applyProtection="1">
      <alignment vertical="center" wrapTex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0" fillId="8" borderId="3" xfId="0" applyNumberFormat="1" applyFont="1" applyFill="1" applyBorder="1" applyAlignment="1" applyProtection="1">
      <alignment vertical="center" wrapText="1"/>
    </xf>
    <xf numFmtId="0" fontId="0" fillId="8" borderId="3" xfId="0" applyFill="1" applyBorder="1"/>
    <xf numFmtId="0" fontId="0" fillId="8" borderId="3" xfId="0" applyNumberFormat="1" applyFill="1" applyBorder="1"/>
    <xf numFmtId="0" fontId="0" fillId="8" borderId="3" xfId="0" applyFont="1" applyFill="1" applyBorder="1"/>
    <xf numFmtId="0" fontId="24" fillId="8" borderId="3" xfId="0" applyFont="1" applyFill="1" applyBorder="1" applyAlignment="1">
      <alignment wrapTex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4" borderId="9" xfId="0" applyNumberFormat="1" applyFont="1" applyFill="1" applyBorder="1" applyAlignment="1" applyProtection="1">
      <alignment horizontal="left" vertical="center" wrapText="1" indent="1"/>
    </xf>
    <xf numFmtId="0" fontId="23" fillId="4" borderId="10" xfId="0" applyNumberFormat="1" applyFont="1" applyFill="1" applyBorder="1" applyAlignment="1" applyProtection="1">
      <alignment horizontal="left" vertical="center" wrapText="1" indent="1"/>
    </xf>
    <xf numFmtId="0" fontId="20" fillId="4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8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4" fontId="9" fillId="2" borderId="0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27" fillId="3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right" wrapText="1"/>
    </xf>
    <xf numFmtId="4" fontId="0" fillId="5" borderId="3" xfId="0" applyNumberFormat="1" applyFill="1" applyBorder="1"/>
    <xf numFmtId="4" fontId="0" fillId="0" borderId="3" xfId="0" applyNumberFormat="1" applyBorder="1"/>
    <xf numFmtId="4" fontId="25" fillId="4" borderId="3" xfId="0" applyNumberFormat="1" applyFont="1" applyFill="1" applyBorder="1" applyAlignment="1" applyProtection="1">
      <alignment horizontal="right" vertical="center" wrapText="1"/>
    </xf>
    <xf numFmtId="4" fontId="26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5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0" fillId="4" borderId="3" xfId="0" applyNumberFormat="1" applyFill="1" applyBorder="1"/>
    <xf numFmtId="2" fontId="0" fillId="5" borderId="3" xfId="0" applyNumberFormat="1" applyFill="1" applyBorder="1"/>
    <xf numFmtId="2" fontId="0" fillId="0" borderId="3" xfId="0" applyNumberFormat="1" applyBorder="1"/>
    <xf numFmtId="2" fontId="0" fillId="2" borderId="3" xfId="0" applyNumberFormat="1" applyFill="1" applyBorder="1"/>
    <xf numFmtId="2" fontId="1" fillId="3" borderId="3" xfId="0" applyNumberFormat="1" applyFont="1" applyFill="1" applyBorder="1"/>
    <xf numFmtId="2" fontId="0" fillId="8" borderId="3" xfId="0" applyNumberFormat="1" applyFill="1" applyBorder="1"/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 applyProtection="1">
      <alignment horizontal="center"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6" fillId="5" borderId="4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2" fontId="22" fillId="7" borderId="3" xfId="0" applyNumberFormat="1" applyFont="1" applyFill="1" applyBorder="1" applyAlignment="1">
      <alignment horizontal="right"/>
    </xf>
    <xf numFmtId="2" fontId="22" fillId="3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23" fillId="8" borderId="3" xfId="0" applyNumberFormat="1" applyFont="1" applyFill="1" applyBorder="1" applyAlignment="1">
      <alignment horizontal="right"/>
    </xf>
    <xf numFmtId="2" fontId="23" fillId="4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right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2" fontId="23" fillId="2" borderId="4" xfId="0" applyNumberFormat="1" applyFont="1" applyFill="1" applyBorder="1" applyAlignment="1">
      <alignment horizontal="right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0" fillId="5" borderId="10" xfId="0" applyNumberFormat="1" applyFont="1" applyFill="1" applyBorder="1" applyAlignment="1" applyProtection="1">
      <alignment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0" xfId="0" applyNumberFormat="1" applyFont="1" applyFill="1" applyBorder="1" applyAlignment="1" applyProtection="1">
      <alignment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2" fontId="3" fillId="9" borderId="3" xfId="0" applyNumberFormat="1" applyFont="1" applyFill="1" applyBorder="1" applyAlignment="1">
      <alignment horizontal="right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2" fontId="24" fillId="9" borderId="3" xfId="0" applyNumberFormat="1" applyFont="1" applyFill="1" applyBorder="1" applyAlignment="1">
      <alignment horizontal="right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2" fontId="23" fillId="9" borderId="3" xfId="0" applyNumberFormat="1" applyFont="1" applyFill="1" applyBorder="1" applyAlignment="1">
      <alignment horizontal="right"/>
    </xf>
    <xf numFmtId="0" fontId="9" fillId="9" borderId="3" xfId="0" applyNumberFormat="1" applyFont="1" applyFill="1" applyBorder="1" applyAlignment="1" applyProtection="1">
      <alignment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7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0" fillId="2" borderId="6" xfId="0" applyFill="1" applyBorder="1"/>
    <xf numFmtId="0" fontId="9" fillId="2" borderId="16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 wrapText="1"/>
    </xf>
    <xf numFmtId="0" fontId="6" fillId="2" borderId="17" xfId="0" applyNumberFormat="1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center" wrapText="1"/>
    </xf>
    <xf numFmtId="3" fontId="6" fillId="2" borderId="17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3" fontId="3" fillId="2" borderId="5" xfId="0" applyNumberFormat="1" applyFont="1" applyFill="1" applyBorder="1" applyAlignment="1" applyProtection="1">
      <alignment horizontal="center" vertical="center" wrapText="1"/>
    </xf>
    <xf numFmtId="3" fontId="3" fillId="2" borderId="15" xfId="0" applyNumberFormat="1" applyFont="1" applyFill="1" applyBorder="1" applyAlignment="1" applyProtection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3" fontId="3" fillId="2" borderId="14" xfId="0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0" borderId="19" xfId="0" applyBorder="1"/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3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7" fillId="3" borderId="2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center" wrapText="1"/>
    </xf>
    <xf numFmtId="0" fontId="6" fillId="2" borderId="23" xfId="0" quotePrefix="1" applyNumberFormat="1" applyFont="1" applyFill="1" applyBorder="1" applyAlignment="1" applyProtection="1">
      <alignment horizontal="left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6" fillId="0" borderId="26" xfId="0" quotePrefix="1" applyFont="1" applyBorder="1" applyAlignment="1">
      <alignment horizontal="left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3" fontId="6" fillId="3" borderId="27" xfId="0" applyNumberFormat="1" applyFont="1" applyFill="1" applyBorder="1" applyAlignment="1">
      <alignment horizontal="right"/>
    </xf>
    <xf numFmtId="0" fontId="9" fillId="3" borderId="26" xfId="0" applyFont="1" applyFill="1" applyBorder="1" applyAlignment="1">
      <alignment horizontal="left" vertical="center"/>
    </xf>
    <xf numFmtId="4" fontId="6" fillId="3" borderId="30" xfId="0" applyNumberFormat="1" applyFont="1" applyFill="1" applyBorder="1" applyAlignment="1">
      <alignment horizontal="right"/>
    </xf>
    <xf numFmtId="3" fontId="6" fillId="3" borderId="30" xfId="0" applyNumberFormat="1" applyFont="1" applyFill="1" applyBorder="1" applyAlignment="1" applyProtection="1">
      <alignment horizontal="right" wrapText="1"/>
    </xf>
    <xf numFmtId="3" fontId="6" fillId="3" borderId="31" xfId="0" applyNumberFormat="1" applyFont="1" applyFill="1" applyBorder="1" applyAlignment="1">
      <alignment horizontal="right"/>
    </xf>
    <xf numFmtId="0" fontId="6" fillId="0" borderId="22" xfId="0" quotePrefix="1" applyFont="1" applyBorder="1" applyAlignment="1">
      <alignment horizontal="left" wrapText="1"/>
    </xf>
    <xf numFmtId="0" fontId="6" fillId="0" borderId="23" xfId="0" quotePrefix="1" applyFont="1" applyBorder="1" applyAlignment="1">
      <alignment horizontal="left" wrapText="1"/>
    </xf>
    <xf numFmtId="0" fontId="3" fillId="0" borderId="23" xfId="0" quotePrefix="1" applyFont="1" applyBorder="1" applyAlignment="1">
      <alignment horizontal="center" wrapText="1"/>
    </xf>
    <xf numFmtId="0" fontId="6" fillId="0" borderId="23" xfId="0" quotePrefix="1" applyNumberFormat="1" applyFont="1" applyFill="1" applyBorder="1" applyAlignment="1" applyProtection="1">
      <alignment horizontal="left"/>
    </xf>
    <xf numFmtId="3" fontId="6" fillId="0" borderId="27" xfId="0" applyNumberFormat="1" applyFont="1" applyFill="1" applyBorder="1" applyAlignment="1" applyProtection="1">
      <alignment horizontal="right" wrapText="1"/>
    </xf>
    <xf numFmtId="3" fontId="6" fillId="3" borderId="27" xfId="0" applyNumberFormat="1" applyFont="1" applyFill="1" applyBorder="1" applyAlignment="1" applyProtection="1">
      <alignment horizontal="right" wrapText="1"/>
    </xf>
    <xf numFmtId="0" fontId="9" fillId="0" borderId="26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3" borderId="2" xfId="0" applyNumberFormat="1" applyFont="1" applyFill="1" applyBorder="1" applyAlignment="1" applyProtection="1">
      <alignment vertical="center"/>
    </xf>
    <xf numFmtId="0" fontId="9" fillId="3" borderId="26" xfId="0" quotePrefix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26" xfId="0" quotePrefix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26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26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26" xfId="0" quotePrefix="1" applyFont="1" applyFill="1" applyBorder="1" applyAlignment="1">
      <alignment horizontal="left" vertical="center"/>
    </xf>
    <xf numFmtId="0" fontId="9" fillId="0" borderId="26" xfId="0" quotePrefix="1" applyNumberFormat="1" applyFont="1" applyFill="1" applyBorder="1" applyAlignment="1" applyProtection="1">
      <alignment horizontal="left" vertical="center" wrapText="1"/>
    </xf>
    <xf numFmtId="0" fontId="9" fillId="0" borderId="26" xfId="0" quotePrefix="1" applyFont="1" applyBorder="1" applyAlignment="1">
      <alignment horizontal="left" vertical="center"/>
    </xf>
    <xf numFmtId="0" fontId="9" fillId="3" borderId="28" xfId="0" quotePrefix="1" applyNumberFormat="1" applyFont="1" applyFill="1" applyBorder="1" applyAlignment="1" applyProtection="1">
      <alignment horizontal="left" vertical="center" wrapText="1"/>
    </xf>
    <xf numFmtId="0" fontId="7" fillId="3" borderId="29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vertical="center" wrapTex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4" borderId="6" xfId="0" applyNumberFormat="1" applyFont="1" applyFill="1" applyBorder="1" applyAlignment="1" applyProtection="1">
      <alignment horizontal="left" vertical="center" wrapText="1" indent="1"/>
    </xf>
    <xf numFmtId="0" fontId="23" fillId="8" borderId="3" xfId="0" applyNumberFormat="1" applyFont="1" applyFill="1" applyBorder="1" applyAlignment="1" applyProtection="1">
      <alignment horizontal="left" vertical="center" wrapText="1" inden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2" fillId="3" borderId="11" xfId="0" applyNumberFormat="1" applyFont="1" applyFill="1" applyBorder="1" applyAlignment="1" applyProtection="1">
      <alignment horizontal="left" vertical="center" wrapText="1" indent="1"/>
    </xf>
    <xf numFmtId="0" fontId="23" fillId="8" borderId="7" xfId="0" applyNumberFormat="1" applyFont="1" applyFill="1" applyBorder="1" applyAlignment="1" applyProtection="1">
      <alignment horizontal="left" vertical="center" wrapText="1" indent="1"/>
    </xf>
    <xf numFmtId="0" fontId="22" fillId="3" borderId="7" xfId="0" applyNumberFormat="1" applyFont="1" applyFill="1" applyBorder="1" applyAlignment="1" applyProtection="1">
      <alignment horizontal="left" vertical="center" wrapText="1" indent="1"/>
    </xf>
    <xf numFmtId="0" fontId="23" fillId="4" borderId="3" xfId="0" applyNumberFormat="1" applyFont="1" applyFill="1" applyBorder="1" applyAlignment="1" applyProtection="1">
      <alignment horizontal="left" vertical="center" wrapText="1" inden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  <xf numFmtId="0" fontId="22" fillId="3" borderId="1" xfId="0" applyNumberFormat="1" applyFont="1" applyFill="1" applyBorder="1" applyAlignment="1" applyProtection="1">
      <alignment horizontal="left" vertical="center" wrapText="1" indent="1"/>
    </xf>
    <xf numFmtId="0" fontId="22" fillId="3" borderId="2" xfId="0" applyNumberFormat="1" applyFont="1" applyFill="1" applyBorder="1" applyAlignment="1" applyProtection="1">
      <alignment horizontal="left" vertical="center" wrapText="1" indent="1"/>
    </xf>
    <xf numFmtId="0" fontId="22" fillId="3" borderId="4" xfId="0" applyNumberFormat="1" applyFont="1" applyFill="1" applyBorder="1" applyAlignment="1" applyProtection="1">
      <alignment horizontal="left" vertical="center" wrapText="1" indent="1"/>
    </xf>
    <xf numFmtId="0" fontId="23" fillId="8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3" fillId="9" borderId="9" xfId="0" applyNumberFormat="1" applyFont="1" applyFill="1" applyBorder="1" applyAlignment="1" applyProtection="1">
      <alignment horizontal="left" vertical="center" wrapText="1" indent="1"/>
    </xf>
    <xf numFmtId="0" fontId="3" fillId="9" borderId="10" xfId="0" applyNumberFormat="1" applyFont="1" applyFill="1" applyBorder="1" applyAlignment="1" applyProtection="1">
      <alignment horizontal="left" vertical="center" wrapText="1" indent="1"/>
    </xf>
    <xf numFmtId="0" fontId="22" fillId="3" borderId="14" xfId="0" applyNumberFormat="1" applyFont="1" applyFill="1" applyBorder="1" applyAlignment="1" applyProtection="1">
      <alignment horizontal="left" vertical="center" wrapText="1" indent="1"/>
    </xf>
    <xf numFmtId="0" fontId="22" fillId="3" borderId="5" xfId="0" applyNumberFormat="1" applyFont="1" applyFill="1" applyBorder="1" applyAlignment="1" applyProtection="1">
      <alignment horizontal="left" vertical="center" wrapText="1" indent="1"/>
    </xf>
    <xf numFmtId="0" fontId="22" fillId="3" borderId="15" xfId="0" applyNumberFormat="1" applyFont="1" applyFill="1" applyBorder="1" applyAlignment="1" applyProtection="1">
      <alignment horizontal="left" vertical="center" wrapText="1" indent="1"/>
    </xf>
    <xf numFmtId="0" fontId="22" fillId="7" borderId="1" xfId="0" applyNumberFormat="1" applyFont="1" applyFill="1" applyBorder="1" applyAlignment="1" applyProtection="1">
      <alignment horizontal="left" vertical="center" wrapText="1" indent="1"/>
    </xf>
    <xf numFmtId="0" fontId="22" fillId="7" borderId="2" xfId="0" applyNumberFormat="1" applyFont="1" applyFill="1" applyBorder="1" applyAlignment="1" applyProtection="1">
      <alignment horizontal="left" vertical="center" wrapText="1" indent="1"/>
    </xf>
    <xf numFmtId="0" fontId="22" fillId="7" borderId="4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H22" sqref="H22"/>
    </sheetView>
  </sheetViews>
  <sheetFormatPr defaultRowHeight="14.4" x14ac:dyDescent="0.3"/>
  <cols>
    <col min="5" max="9" width="25.33203125" customWidth="1"/>
    <col min="10" max="10" width="15.6640625" customWidth="1"/>
    <col min="11" max="11" width="14.109375" customWidth="1"/>
    <col min="12" max="12" width="12" customWidth="1"/>
  </cols>
  <sheetData>
    <row r="1" spans="1:11" ht="42" customHeight="1" x14ac:dyDescent="0.3">
      <c r="A1" s="511" t="s">
        <v>280</v>
      </c>
      <c r="B1" s="511"/>
      <c r="C1" s="511"/>
      <c r="D1" s="511"/>
      <c r="E1" s="511"/>
      <c r="F1" s="511"/>
      <c r="G1" s="511"/>
      <c r="H1" s="511"/>
      <c r="I1" s="511"/>
      <c r="J1" s="511"/>
      <c r="K1" s="63"/>
    </row>
    <row r="2" spans="1:11" ht="17.399999999999999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6" x14ac:dyDescent="0.3">
      <c r="A3" s="511" t="s">
        <v>12</v>
      </c>
      <c r="B3" s="511"/>
      <c r="C3" s="511"/>
      <c r="D3" s="511"/>
      <c r="E3" s="511"/>
      <c r="F3" s="511"/>
      <c r="G3" s="511"/>
      <c r="H3" s="511"/>
      <c r="I3" s="520"/>
      <c r="J3" s="520"/>
      <c r="K3" s="66"/>
    </row>
    <row r="4" spans="1:11" ht="17.399999999999999" x14ac:dyDescent="0.3">
      <c r="A4" s="21"/>
      <c r="B4" s="21"/>
      <c r="C4" s="21"/>
      <c r="D4" s="21"/>
      <c r="E4" s="21"/>
      <c r="F4" s="21"/>
      <c r="G4" s="21"/>
      <c r="H4" s="21"/>
      <c r="I4" s="5"/>
      <c r="J4" s="5"/>
      <c r="K4" s="5"/>
    </row>
    <row r="5" spans="1:11" ht="15.6" x14ac:dyDescent="0.3">
      <c r="A5" s="511" t="s">
        <v>18</v>
      </c>
      <c r="B5" s="521"/>
      <c r="C5" s="521"/>
      <c r="D5" s="521"/>
      <c r="E5" s="521"/>
      <c r="F5" s="521"/>
      <c r="G5" s="521"/>
      <c r="H5" s="521"/>
      <c r="I5" s="521"/>
      <c r="J5" s="521"/>
      <c r="K5" s="64"/>
    </row>
    <row r="6" spans="1:11" ht="18" thickBot="1" x14ac:dyDescent="0.35">
      <c r="A6" s="1"/>
      <c r="B6" s="2"/>
      <c r="C6" s="2"/>
      <c r="D6" s="2"/>
      <c r="E6" s="21"/>
      <c r="F6" s="481"/>
      <c r="G6" s="481"/>
      <c r="H6" s="481"/>
      <c r="I6" s="481"/>
      <c r="J6" s="70" t="s">
        <v>24</v>
      </c>
      <c r="K6" s="70"/>
    </row>
    <row r="7" spans="1:11" ht="26.4" x14ac:dyDescent="0.3">
      <c r="A7" s="482"/>
      <c r="B7" s="483"/>
      <c r="C7" s="483"/>
      <c r="D7" s="484"/>
      <c r="E7" s="485"/>
      <c r="F7" s="486" t="s">
        <v>270</v>
      </c>
      <c r="G7" s="486" t="s">
        <v>281</v>
      </c>
      <c r="H7" s="486" t="s">
        <v>284</v>
      </c>
      <c r="I7" s="486" t="s">
        <v>282</v>
      </c>
      <c r="J7" s="486" t="s">
        <v>133</v>
      </c>
      <c r="K7" s="487" t="s">
        <v>260</v>
      </c>
    </row>
    <row r="8" spans="1:11" x14ac:dyDescent="0.3">
      <c r="A8" s="488"/>
      <c r="B8" s="24"/>
      <c r="C8" s="24"/>
      <c r="D8" s="87">
        <v>1</v>
      </c>
      <c r="E8" s="25"/>
      <c r="F8" s="85">
        <v>2</v>
      </c>
      <c r="G8" s="85">
        <v>3</v>
      </c>
      <c r="H8" s="85">
        <v>4</v>
      </c>
      <c r="I8" s="85">
        <v>5</v>
      </c>
      <c r="J8" s="85">
        <v>6</v>
      </c>
      <c r="K8" s="489">
        <v>7</v>
      </c>
    </row>
    <row r="9" spans="1:11" x14ac:dyDescent="0.3">
      <c r="A9" s="522" t="s">
        <v>0</v>
      </c>
      <c r="B9" s="523"/>
      <c r="C9" s="523"/>
      <c r="D9" s="523"/>
      <c r="E9" s="519"/>
      <c r="F9" s="328">
        <f>F10+F11</f>
        <v>272952.01</v>
      </c>
      <c r="G9" s="328">
        <f t="shared" ref="G9:H9" si="0">G10+G11</f>
        <v>551641</v>
      </c>
      <c r="H9" s="328">
        <f t="shared" si="0"/>
        <v>0</v>
      </c>
      <c r="I9" s="328">
        <f>I10+I11</f>
        <v>324526.13</v>
      </c>
      <c r="J9" s="26">
        <f t="shared" ref="J9:J15" si="1">SUM(I9/F9*100)</f>
        <v>118.89494054284486</v>
      </c>
      <c r="K9" s="490">
        <f t="shared" ref="K9:K15" si="2">SUM(I9/G9*100)</f>
        <v>58.829225891476526</v>
      </c>
    </row>
    <row r="10" spans="1:11" x14ac:dyDescent="0.3">
      <c r="A10" s="524" t="s">
        <v>25</v>
      </c>
      <c r="B10" s="525"/>
      <c r="C10" s="525"/>
      <c r="D10" s="525"/>
      <c r="E10" s="526"/>
      <c r="F10" s="327">
        <v>272952.01</v>
      </c>
      <c r="G10" s="327">
        <v>551641</v>
      </c>
      <c r="H10" s="327"/>
      <c r="I10" s="327">
        <v>324526.13</v>
      </c>
      <c r="J10" s="27">
        <f t="shared" si="1"/>
        <v>118.89494054284486</v>
      </c>
      <c r="K10" s="490">
        <f t="shared" si="2"/>
        <v>58.829225891476526</v>
      </c>
    </row>
    <row r="11" spans="1:11" x14ac:dyDescent="0.3">
      <c r="A11" s="527" t="s">
        <v>26</v>
      </c>
      <c r="B11" s="526"/>
      <c r="C11" s="526"/>
      <c r="D11" s="526"/>
      <c r="E11" s="526"/>
      <c r="F11" s="327"/>
      <c r="G11" s="327"/>
      <c r="H11" s="327"/>
      <c r="I11" s="327"/>
      <c r="J11" s="27" t="e">
        <f t="shared" si="1"/>
        <v>#DIV/0!</v>
      </c>
      <c r="K11" s="490" t="e">
        <f t="shared" si="2"/>
        <v>#DIV/0!</v>
      </c>
    </row>
    <row r="12" spans="1:11" x14ac:dyDescent="0.3">
      <c r="A12" s="491" t="s">
        <v>1</v>
      </c>
      <c r="B12" s="480"/>
      <c r="C12" s="480"/>
      <c r="D12" s="480"/>
      <c r="E12" s="480"/>
      <c r="F12" s="328">
        <f>F13+F14</f>
        <v>275663.48</v>
      </c>
      <c r="G12" s="328">
        <f t="shared" ref="G12:I12" si="3">G13+G14</f>
        <v>625535</v>
      </c>
      <c r="H12" s="328">
        <f t="shared" si="3"/>
        <v>0</v>
      </c>
      <c r="I12" s="328">
        <f t="shared" si="3"/>
        <v>361790.68</v>
      </c>
      <c r="J12" s="26">
        <f t="shared" si="1"/>
        <v>131.24360180028199</v>
      </c>
      <c r="K12" s="490">
        <f t="shared" si="2"/>
        <v>57.837000327719466</v>
      </c>
    </row>
    <row r="13" spans="1:11" x14ac:dyDescent="0.3">
      <c r="A13" s="528" t="s">
        <v>27</v>
      </c>
      <c r="B13" s="525"/>
      <c r="C13" s="525"/>
      <c r="D13" s="525"/>
      <c r="E13" s="525"/>
      <c r="F13" s="327">
        <v>275663.48</v>
      </c>
      <c r="G13" s="327">
        <v>625535</v>
      </c>
      <c r="H13" s="327"/>
      <c r="I13" s="327">
        <v>361790.68</v>
      </c>
      <c r="J13" s="32">
        <f t="shared" si="1"/>
        <v>131.24360180028199</v>
      </c>
      <c r="K13" s="490">
        <f t="shared" si="2"/>
        <v>57.837000327719466</v>
      </c>
    </row>
    <row r="14" spans="1:11" x14ac:dyDescent="0.3">
      <c r="A14" s="529" t="s">
        <v>28</v>
      </c>
      <c r="B14" s="526"/>
      <c r="C14" s="526"/>
      <c r="D14" s="526"/>
      <c r="E14" s="526"/>
      <c r="F14" s="329"/>
      <c r="G14" s="329"/>
      <c r="H14" s="329"/>
      <c r="I14" s="329"/>
      <c r="J14" s="32" t="e">
        <f t="shared" si="1"/>
        <v>#DIV/0!</v>
      </c>
      <c r="K14" s="490" t="e">
        <f t="shared" si="2"/>
        <v>#DIV/0!</v>
      </c>
    </row>
    <row r="15" spans="1:11" ht="15" thickBot="1" x14ac:dyDescent="0.35">
      <c r="A15" s="530" t="s">
        <v>43</v>
      </c>
      <c r="B15" s="531"/>
      <c r="C15" s="531"/>
      <c r="D15" s="531"/>
      <c r="E15" s="531"/>
      <c r="F15" s="492">
        <f>F9-F12</f>
        <v>-2711.4699999999721</v>
      </c>
      <c r="G15" s="492">
        <f t="shared" ref="G15:I15" si="4">G9-G12</f>
        <v>-73894</v>
      </c>
      <c r="H15" s="492">
        <f t="shared" si="4"/>
        <v>0</v>
      </c>
      <c r="I15" s="492">
        <f t="shared" si="4"/>
        <v>-37264.549999999988</v>
      </c>
      <c r="J15" s="493">
        <f t="shared" si="1"/>
        <v>1374.3301603927157</v>
      </c>
      <c r="K15" s="494">
        <f t="shared" si="2"/>
        <v>50.429737191111577</v>
      </c>
    </row>
    <row r="16" spans="1:11" ht="17.399999999999999" x14ac:dyDescent="0.3">
      <c r="A16" s="21"/>
      <c r="B16" s="19"/>
      <c r="C16" s="19"/>
      <c r="D16" s="19"/>
      <c r="E16" s="19"/>
      <c r="F16" s="19"/>
      <c r="G16" s="19"/>
      <c r="H16" s="20"/>
      <c r="I16" s="20"/>
      <c r="J16" s="20"/>
      <c r="K16" s="20"/>
    </row>
    <row r="17" spans="1:11" ht="15.6" x14ac:dyDescent="0.3">
      <c r="A17" s="511" t="s">
        <v>19</v>
      </c>
      <c r="B17" s="521"/>
      <c r="C17" s="521"/>
      <c r="D17" s="521"/>
      <c r="E17" s="521"/>
      <c r="F17" s="521"/>
      <c r="G17" s="521"/>
      <c r="H17" s="521"/>
      <c r="I17" s="521"/>
      <c r="J17" s="521"/>
      <c r="K17" s="64"/>
    </row>
    <row r="18" spans="1:11" ht="18" thickBot="1" x14ac:dyDescent="0.35">
      <c r="A18" s="21"/>
      <c r="B18" s="19"/>
      <c r="C18" s="19"/>
      <c r="D18" s="19"/>
      <c r="E18" s="19"/>
      <c r="F18" s="19"/>
      <c r="G18" s="19"/>
      <c r="H18" s="20"/>
      <c r="I18" s="20"/>
      <c r="J18" s="20"/>
      <c r="K18" s="20"/>
    </row>
    <row r="19" spans="1:11" ht="26.4" x14ac:dyDescent="0.3">
      <c r="A19" s="495"/>
      <c r="B19" s="496"/>
      <c r="C19" s="496"/>
      <c r="D19" s="497"/>
      <c r="E19" s="498"/>
      <c r="F19" s="486" t="s">
        <v>270</v>
      </c>
      <c r="G19" s="486" t="s">
        <v>281</v>
      </c>
      <c r="H19" s="486" t="s">
        <v>284</v>
      </c>
      <c r="I19" s="486" t="s">
        <v>282</v>
      </c>
      <c r="J19" s="486" t="s">
        <v>133</v>
      </c>
      <c r="K19" s="487" t="s">
        <v>260</v>
      </c>
    </row>
    <row r="20" spans="1:11" x14ac:dyDescent="0.3">
      <c r="A20" s="488"/>
      <c r="B20" s="24"/>
      <c r="C20" s="88"/>
      <c r="D20" s="87">
        <v>1</v>
      </c>
      <c r="E20" s="89"/>
      <c r="F20" s="85">
        <v>2</v>
      </c>
      <c r="G20" s="85">
        <v>3</v>
      </c>
      <c r="H20" s="85">
        <v>4</v>
      </c>
      <c r="I20" s="85">
        <v>5</v>
      </c>
      <c r="J20" s="85">
        <v>6</v>
      </c>
      <c r="K20" s="489">
        <v>7</v>
      </c>
    </row>
    <row r="21" spans="1:11" x14ac:dyDescent="0.3">
      <c r="A21" s="529" t="s">
        <v>29</v>
      </c>
      <c r="B21" s="526"/>
      <c r="C21" s="526"/>
      <c r="D21" s="526"/>
      <c r="E21" s="526"/>
      <c r="F21" s="33"/>
      <c r="G21" s="33"/>
      <c r="H21" s="33"/>
      <c r="I21" s="33"/>
      <c r="J21" s="32" t="e">
        <f>SUM(I21/F21*100)</f>
        <v>#DIV/0!</v>
      </c>
      <c r="K21" s="499" t="e">
        <f>SUM(I21/H21*100)</f>
        <v>#DIV/0!</v>
      </c>
    </row>
    <row r="22" spans="1:11" s="113" customFormat="1" x14ac:dyDescent="0.3">
      <c r="A22" s="501" t="s">
        <v>30</v>
      </c>
      <c r="B22" s="502"/>
      <c r="C22" s="502"/>
      <c r="D22" s="502"/>
      <c r="E22" s="502"/>
      <c r="F22" s="33"/>
      <c r="G22" s="33"/>
      <c r="H22" s="33"/>
      <c r="I22" s="33"/>
      <c r="J22" s="32"/>
      <c r="K22" s="499"/>
    </row>
    <row r="23" spans="1:11" s="113" customFormat="1" x14ac:dyDescent="0.3">
      <c r="A23" s="504" t="s">
        <v>265</v>
      </c>
      <c r="B23" s="503"/>
      <c r="C23" s="503"/>
      <c r="D23" s="503"/>
      <c r="E23" s="503"/>
      <c r="F23" s="26"/>
      <c r="G23" s="26"/>
      <c r="H23" s="26"/>
      <c r="I23" s="26"/>
      <c r="J23" s="56"/>
      <c r="K23" s="500"/>
    </row>
    <row r="24" spans="1:11" s="113" customFormat="1" x14ac:dyDescent="0.3">
      <c r="A24" s="504" t="s">
        <v>266</v>
      </c>
      <c r="B24" s="503"/>
      <c r="C24" s="503"/>
      <c r="D24" s="503"/>
      <c r="E24" s="503"/>
      <c r="F24" s="328">
        <v>-527.67999999999995</v>
      </c>
      <c r="G24" s="26"/>
      <c r="H24" s="26"/>
      <c r="I24" s="328">
        <v>-3771.48</v>
      </c>
      <c r="J24" s="56">
        <f>SUM(I24/F24*100)</f>
        <v>714.72862340812617</v>
      </c>
      <c r="K24" s="500" t="e">
        <f>SUM(I24/G/24*100)</f>
        <v>#NAME?</v>
      </c>
    </row>
    <row r="25" spans="1:11" x14ac:dyDescent="0.3">
      <c r="A25" s="518" t="s">
        <v>267</v>
      </c>
      <c r="B25" s="519"/>
      <c r="C25" s="519"/>
      <c r="D25" s="519"/>
      <c r="E25" s="519"/>
      <c r="F25" s="328">
        <v>-3239.15</v>
      </c>
      <c r="G25" s="26">
        <f>SUM(G15+G24)</f>
        <v>-73894</v>
      </c>
      <c r="H25" s="26"/>
      <c r="I25" s="328">
        <f>SUM(I15+I24)</f>
        <v>-41036.029999999992</v>
      </c>
      <c r="J25" s="56">
        <f>SUM(I25/F25*100)</f>
        <v>1266.8764953768732</v>
      </c>
      <c r="K25" s="500" t="e">
        <f>SUM(I25/H25*100)</f>
        <v>#DIV/0!</v>
      </c>
    </row>
    <row r="26" spans="1:11" ht="17.399999999999999" x14ac:dyDescent="0.3">
      <c r="A26" s="18"/>
      <c r="B26" s="19"/>
      <c r="C26" s="19"/>
      <c r="D26" s="19"/>
      <c r="E26" s="19"/>
      <c r="F26" s="19"/>
      <c r="G26" s="19"/>
      <c r="H26" s="20"/>
      <c r="I26" s="20"/>
      <c r="J26" s="20"/>
      <c r="K26" s="20"/>
    </row>
    <row r="27" spans="1:11" ht="15.6" x14ac:dyDescent="0.3">
      <c r="A27" s="511"/>
      <c r="B27" s="512"/>
      <c r="C27" s="512"/>
      <c r="D27" s="512"/>
      <c r="E27" s="512"/>
      <c r="F27" s="512"/>
      <c r="G27" s="512"/>
      <c r="H27" s="512"/>
      <c r="I27" s="512"/>
      <c r="J27" s="512"/>
      <c r="K27" s="83"/>
    </row>
    <row r="28" spans="1:11" ht="15.6" x14ac:dyDescent="0.3">
      <c r="A28" s="6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x14ac:dyDescent="0.3">
      <c r="A29" s="75"/>
      <c r="B29" s="75"/>
      <c r="C29" s="75"/>
      <c r="D29" s="76"/>
      <c r="E29" s="77"/>
      <c r="F29" s="71"/>
      <c r="G29" s="71"/>
      <c r="H29" s="71"/>
      <c r="I29" s="71"/>
      <c r="J29" s="71"/>
      <c r="K29" s="71"/>
    </row>
    <row r="30" spans="1:11" ht="15" customHeight="1" x14ac:dyDescent="0.3">
      <c r="A30" s="513"/>
      <c r="B30" s="513"/>
      <c r="C30" s="513"/>
      <c r="D30" s="513"/>
      <c r="E30" s="513"/>
      <c r="F30" s="78"/>
      <c r="G30" s="78"/>
      <c r="H30" s="326"/>
      <c r="I30" s="78"/>
      <c r="J30" s="73"/>
      <c r="K30" s="73"/>
    </row>
    <row r="31" spans="1:11" ht="15" customHeight="1" x14ac:dyDescent="0.3">
      <c r="A31" s="514"/>
      <c r="B31" s="515"/>
      <c r="C31" s="515"/>
      <c r="D31" s="515"/>
      <c r="E31" s="515"/>
      <c r="F31" s="78"/>
      <c r="G31" s="78"/>
      <c r="H31" s="78"/>
      <c r="I31" s="78"/>
      <c r="J31" s="78"/>
      <c r="K31" s="78"/>
    </row>
    <row r="32" spans="1:11" ht="45" customHeight="1" x14ac:dyDescent="0.3">
      <c r="A32" s="513"/>
      <c r="B32" s="513"/>
      <c r="C32" s="513"/>
      <c r="D32" s="513"/>
      <c r="E32" s="513"/>
      <c r="F32" s="78"/>
      <c r="G32" s="78"/>
      <c r="H32" s="78"/>
      <c r="I32" s="78"/>
      <c r="J32" s="78"/>
      <c r="K32" s="78"/>
    </row>
    <row r="33" spans="1:11" ht="15.6" x14ac:dyDescent="0.3">
      <c r="A33" s="65"/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 ht="15.6" x14ac:dyDescent="0.3">
      <c r="A34" s="516"/>
      <c r="B34" s="516"/>
      <c r="C34" s="516"/>
      <c r="D34" s="516"/>
      <c r="E34" s="516"/>
      <c r="F34" s="516"/>
      <c r="G34" s="516"/>
      <c r="H34" s="516"/>
      <c r="I34" s="516"/>
      <c r="J34" s="516"/>
      <c r="K34" s="65"/>
    </row>
    <row r="35" spans="1:11" ht="17.399999999999999" x14ac:dyDescent="0.3">
      <c r="A35" s="34"/>
      <c r="B35" s="35"/>
      <c r="C35" s="35"/>
      <c r="D35" s="35"/>
      <c r="E35" s="35"/>
      <c r="F35" s="35"/>
      <c r="G35" s="35"/>
      <c r="H35" s="36"/>
      <c r="I35" s="36"/>
      <c r="J35" s="36"/>
      <c r="K35" s="36"/>
    </row>
    <row r="36" spans="1:11" x14ac:dyDescent="0.3">
      <c r="A36" s="80"/>
      <c r="B36" s="80"/>
      <c r="C36" s="80"/>
      <c r="D36" s="81"/>
      <c r="E36" s="82"/>
      <c r="F36" s="72"/>
      <c r="G36" s="72"/>
      <c r="H36" s="72"/>
      <c r="I36" s="72"/>
      <c r="J36" s="72"/>
      <c r="K36" s="72"/>
    </row>
    <row r="37" spans="1:11" x14ac:dyDescent="0.3">
      <c r="A37" s="513"/>
      <c r="B37" s="513"/>
      <c r="C37" s="513"/>
      <c r="D37" s="513"/>
      <c r="E37" s="513"/>
      <c r="F37" s="78"/>
      <c r="G37" s="78"/>
      <c r="H37" s="78"/>
      <c r="I37" s="78"/>
      <c r="J37" s="73"/>
      <c r="K37" s="73"/>
    </row>
    <row r="38" spans="1:11" ht="28.5" customHeight="1" x14ac:dyDescent="0.3">
      <c r="A38" s="513"/>
      <c r="B38" s="513"/>
      <c r="C38" s="513"/>
      <c r="D38" s="513"/>
      <c r="E38" s="513"/>
      <c r="F38" s="78"/>
      <c r="G38" s="78"/>
      <c r="H38" s="78"/>
      <c r="I38" s="78"/>
      <c r="J38" s="73"/>
      <c r="K38" s="73"/>
    </row>
    <row r="39" spans="1:11" x14ac:dyDescent="0.3">
      <c r="A39" s="513"/>
      <c r="B39" s="517"/>
      <c r="C39" s="517"/>
      <c r="D39" s="517"/>
      <c r="E39" s="517"/>
      <c r="F39" s="78"/>
      <c r="G39" s="78"/>
      <c r="H39" s="78"/>
      <c r="I39" s="78"/>
      <c r="J39" s="73"/>
      <c r="K39" s="73"/>
    </row>
    <row r="40" spans="1:11" ht="15" customHeight="1" x14ac:dyDescent="0.3">
      <c r="A40" s="514"/>
      <c r="B40" s="515"/>
      <c r="C40" s="515"/>
      <c r="D40" s="515"/>
      <c r="E40" s="515"/>
      <c r="F40" s="74"/>
      <c r="G40" s="74"/>
      <c r="H40" s="74"/>
      <c r="I40" s="74"/>
      <c r="J40" s="74"/>
      <c r="K40" s="74"/>
    </row>
    <row r="41" spans="1:11" ht="17.25" customHeight="1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1" x14ac:dyDescent="0.3">
      <c r="A42" s="509"/>
      <c r="B42" s="510"/>
      <c r="C42" s="510"/>
      <c r="D42" s="510"/>
      <c r="E42" s="510"/>
      <c r="F42" s="510"/>
      <c r="G42" s="510"/>
      <c r="H42" s="510"/>
      <c r="I42" s="510"/>
      <c r="J42" s="510"/>
      <c r="K42" s="62"/>
    </row>
    <row r="43" spans="1:11" ht="9" customHeight="1" x14ac:dyDescent="0.3"/>
  </sheetData>
  <mergeCells count="22">
    <mergeCell ref="A25:E25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2:J42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9" workbookViewId="0">
      <selection activeCell="G15" sqref="G15"/>
    </sheetView>
  </sheetViews>
  <sheetFormatPr defaultRowHeight="14.4" x14ac:dyDescent="0.3"/>
  <cols>
    <col min="1" max="1" width="5.109375" customWidth="1"/>
    <col min="2" max="2" width="3.44140625" customWidth="1"/>
    <col min="3" max="3" width="4.88671875" customWidth="1"/>
    <col min="4" max="4" width="16.88671875" customWidth="1"/>
    <col min="5" max="5" width="31.88671875" customWidth="1"/>
    <col min="6" max="8" width="25.33203125" customWidth="1"/>
    <col min="9" max="9" width="23.88671875" customWidth="1"/>
    <col min="10" max="10" width="12.6640625" customWidth="1"/>
    <col min="11" max="11" width="11.6640625" customWidth="1"/>
  </cols>
  <sheetData>
    <row r="1" spans="1:11" ht="42" customHeight="1" x14ac:dyDescent="0.3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8" customHeight="1" x14ac:dyDescent="0.3">
      <c r="A2" s="4"/>
      <c r="B2" s="4"/>
      <c r="C2" s="4"/>
      <c r="D2" s="4"/>
      <c r="E2" s="4"/>
      <c r="F2" s="4"/>
      <c r="G2" s="4"/>
      <c r="H2" s="4"/>
      <c r="I2" s="21"/>
    </row>
    <row r="3" spans="1:11" ht="15.75" customHeight="1" x14ac:dyDescent="0.3">
      <c r="A3" s="511" t="s">
        <v>12</v>
      </c>
      <c r="B3" s="511"/>
      <c r="C3" s="511"/>
      <c r="D3" s="511"/>
      <c r="E3" s="511"/>
      <c r="F3" s="511"/>
      <c r="G3" s="511"/>
      <c r="H3" s="511"/>
      <c r="I3" s="99"/>
    </row>
    <row r="4" spans="1:11" ht="17.399999999999999" x14ac:dyDescent="0.3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3">
      <c r="A5" s="511" t="s">
        <v>122</v>
      </c>
      <c r="B5" s="511"/>
      <c r="C5" s="511"/>
      <c r="D5" s="511"/>
      <c r="E5" s="511"/>
      <c r="F5" s="511"/>
      <c r="G5" s="511"/>
      <c r="H5" s="511"/>
      <c r="I5" s="99"/>
    </row>
    <row r="6" spans="1:11" ht="17.399999999999999" x14ac:dyDescent="0.3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3">
      <c r="A7" s="511" t="s">
        <v>209</v>
      </c>
      <c r="B7" s="511"/>
      <c r="C7" s="511"/>
      <c r="D7" s="511"/>
      <c r="E7" s="511"/>
      <c r="F7" s="511"/>
      <c r="G7" s="511"/>
      <c r="H7" s="511"/>
      <c r="I7" s="99"/>
    </row>
    <row r="8" spans="1:11" ht="18" thickBot="1" x14ac:dyDescent="0.35">
      <c r="A8" s="4"/>
      <c r="B8" s="4"/>
      <c r="C8" s="4"/>
      <c r="D8" s="4"/>
      <c r="E8" s="4"/>
      <c r="F8" s="4"/>
      <c r="G8" s="5"/>
      <c r="H8" s="5"/>
      <c r="I8" s="5"/>
    </row>
    <row r="9" spans="1:11" ht="40.200000000000003" thickBot="1" x14ac:dyDescent="0.35">
      <c r="A9" s="471"/>
      <c r="B9" s="472"/>
      <c r="C9" s="472"/>
      <c r="D9" s="472"/>
      <c r="E9" s="473" t="s">
        <v>139</v>
      </c>
      <c r="F9" s="474" t="s">
        <v>271</v>
      </c>
      <c r="G9" s="474" t="s">
        <v>281</v>
      </c>
      <c r="H9" s="474" t="s">
        <v>289</v>
      </c>
      <c r="I9" s="473" t="s">
        <v>283</v>
      </c>
      <c r="J9" s="461" t="s">
        <v>201</v>
      </c>
      <c r="K9" s="462" t="s">
        <v>261</v>
      </c>
    </row>
    <row r="10" spans="1:11" x14ac:dyDescent="0.3">
      <c r="A10" s="463"/>
      <c r="B10" s="464"/>
      <c r="C10" s="465"/>
      <c r="D10" s="466">
        <v>1</v>
      </c>
      <c r="E10" s="467"/>
      <c r="F10" s="468">
        <v>2</v>
      </c>
      <c r="G10" s="468">
        <v>3</v>
      </c>
      <c r="H10" s="468">
        <v>4</v>
      </c>
      <c r="I10" s="469">
        <v>5</v>
      </c>
      <c r="J10" s="470">
        <v>6</v>
      </c>
      <c r="K10" s="470">
        <v>7</v>
      </c>
    </row>
    <row r="11" spans="1:11" ht="15.75" customHeight="1" x14ac:dyDescent="0.3">
      <c r="A11" s="106"/>
      <c r="B11" s="106"/>
      <c r="C11" s="106"/>
      <c r="D11" s="55"/>
      <c r="E11" s="137" t="s">
        <v>140</v>
      </c>
      <c r="F11" s="330">
        <f>SUM(F12+F35)</f>
        <v>272952.01</v>
      </c>
      <c r="G11" s="330">
        <f>SUM(G12+G35)</f>
        <v>551641</v>
      </c>
      <c r="H11" s="330">
        <f>SUM(H12+H35)</f>
        <v>0</v>
      </c>
      <c r="I11" s="330">
        <f>SUM(I12+I35)</f>
        <v>324526.13000000006</v>
      </c>
      <c r="J11" s="128">
        <f>SUM(I11/F11*100)</f>
        <v>118.89494054284488</v>
      </c>
      <c r="K11" s="128">
        <f>SUM(I11/G11*100)</f>
        <v>58.829225891476533</v>
      </c>
    </row>
    <row r="12" spans="1:11" x14ac:dyDescent="0.3">
      <c r="A12" s="130">
        <v>6</v>
      </c>
      <c r="B12" s="130"/>
      <c r="C12" s="130"/>
      <c r="D12" s="131"/>
      <c r="E12" s="136" t="s">
        <v>4</v>
      </c>
      <c r="F12" s="331">
        <f>SUM(F13+F19+F22+F25+F31)</f>
        <v>272952.01</v>
      </c>
      <c r="G12" s="331">
        <f>SUM(G13)</f>
        <v>551641</v>
      </c>
      <c r="H12" s="331">
        <f>SUM(H13+H19+H22+H25+H31)</f>
        <v>0</v>
      </c>
      <c r="I12" s="331">
        <f>SUM(I13+I19+I22+I25+I31)</f>
        <v>324526.13000000006</v>
      </c>
      <c r="J12" s="127">
        <f t="shared" ref="J12:J41" si="0">SUM(I12/F12*100)</f>
        <v>118.89494054284488</v>
      </c>
      <c r="K12" s="127">
        <f t="shared" ref="K12:K41" si="1">SUM(I12/G12*100)</f>
        <v>58.829225891476533</v>
      </c>
    </row>
    <row r="13" spans="1:11" ht="27" x14ac:dyDescent="0.3">
      <c r="A13" s="102"/>
      <c r="B13" s="103">
        <v>63</v>
      </c>
      <c r="C13" s="103"/>
      <c r="D13" s="104"/>
      <c r="E13" s="121" t="s">
        <v>21</v>
      </c>
      <c r="F13" s="332">
        <f>SUM(F14+F16)</f>
        <v>248461.71</v>
      </c>
      <c r="G13" s="332">
        <f>SUM(G14+G16+G19)</f>
        <v>551641</v>
      </c>
      <c r="H13" s="332">
        <f t="shared" ref="G13:I13" si="2">SUM(H14+H16)</f>
        <v>0</v>
      </c>
      <c r="I13" s="332">
        <f t="shared" si="2"/>
        <v>289308.78000000003</v>
      </c>
      <c r="J13" s="133">
        <f t="shared" si="0"/>
        <v>116.43998586341536</v>
      </c>
      <c r="K13" s="133">
        <f t="shared" si="1"/>
        <v>52.445119198899292</v>
      </c>
    </row>
    <row r="14" spans="1:11" ht="27" x14ac:dyDescent="0.3">
      <c r="A14" s="43"/>
      <c r="B14" s="105"/>
      <c r="C14" s="105">
        <v>634</v>
      </c>
      <c r="D14" s="51"/>
      <c r="E14" s="122" t="s">
        <v>141</v>
      </c>
      <c r="F14" s="333">
        <f>SUM(F15)</f>
        <v>0</v>
      </c>
      <c r="G14" s="333">
        <f t="shared" ref="G14:I14" si="3">SUM(G15)</f>
        <v>0</v>
      </c>
      <c r="H14" s="333">
        <f t="shared" si="3"/>
        <v>0</v>
      </c>
      <c r="I14" s="333">
        <f t="shared" si="3"/>
        <v>0</v>
      </c>
      <c r="J14" s="134" t="e">
        <f t="shared" si="0"/>
        <v>#DIV/0!</v>
      </c>
      <c r="K14" s="135" t="e">
        <f t="shared" si="1"/>
        <v>#DIV/0!</v>
      </c>
    </row>
    <row r="15" spans="1:11" ht="27" x14ac:dyDescent="0.3">
      <c r="A15" s="9"/>
      <c r="B15" s="13"/>
      <c r="C15" s="13"/>
      <c r="D15" s="117">
        <v>6341</v>
      </c>
      <c r="E15" s="123" t="s">
        <v>142</v>
      </c>
      <c r="F15" s="334"/>
      <c r="G15" s="334"/>
      <c r="H15" s="334"/>
      <c r="I15" s="335"/>
      <c r="J15" s="135" t="e">
        <f t="shared" si="0"/>
        <v>#DIV/0!</v>
      </c>
      <c r="K15" s="135" t="e">
        <f t="shared" si="1"/>
        <v>#DIV/0!</v>
      </c>
    </row>
    <row r="16" spans="1:11" ht="27" x14ac:dyDescent="0.3">
      <c r="A16" s="109"/>
      <c r="B16" s="110"/>
      <c r="C16" s="110">
        <v>636</v>
      </c>
      <c r="D16" s="119"/>
      <c r="E16" s="122" t="s">
        <v>128</v>
      </c>
      <c r="F16" s="333">
        <f>SUM(F17+F18)</f>
        <v>248461.71</v>
      </c>
      <c r="G16" s="333">
        <f>SUM(G17+G18)</f>
        <v>551640</v>
      </c>
      <c r="H16" s="333">
        <f t="shared" ref="H16:I16" si="4">SUM(H17+H18)</f>
        <v>0</v>
      </c>
      <c r="I16" s="333">
        <f t="shared" si="4"/>
        <v>289308.78000000003</v>
      </c>
      <c r="J16" s="134">
        <f t="shared" si="0"/>
        <v>116.43998586341536</v>
      </c>
      <c r="K16" s="135">
        <f t="shared" si="1"/>
        <v>52.445214270176209</v>
      </c>
    </row>
    <row r="17" spans="1:11" ht="40.200000000000003" x14ac:dyDescent="0.3">
      <c r="A17" s="114"/>
      <c r="B17" s="37"/>
      <c r="C17" s="37"/>
      <c r="D17" s="117">
        <v>6361</v>
      </c>
      <c r="E17" s="123" t="s">
        <v>143</v>
      </c>
      <c r="F17" s="334">
        <v>248461.71</v>
      </c>
      <c r="G17" s="334">
        <v>548986</v>
      </c>
      <c r="H17" s="334"/>
      <c r="I17" s="335">
        <v>287751.08</v>
      </c>
      <c r="J17" s="135">
        <f t="shared" si="0"/>
        <v>115.81304821575928</v>
      </c>
      <c r="K17" s="135">
        <f t="shared" si="1"/>
        <v>52.415012404687921</v>
      </c>
    </row>
    <row r="18" spans="1:11" ht="40.200000000000003" x14ac:dyDescent="0.3">
      <c r="A18" s="114"/>
      <c r="B18" s="37"/>
      <c r="C18" s="38"/>
      <c r="D18" s="117">
        <v>6362</v>
      </c>
      <c r="E18" s="123" t="s">
        <v>144</v>
      </c>
      <c r="F18" s="334"/>
      <c r="G18" s="334">
        <v>2654</v>
      </c>
      <c r="H18" s="334"/>
      <c r="I18" s="335">
        <v>1557.7</v>
      </c>
      <c r="J18" s="135" t="e">
        <f t="shared" si="0"/>
        <v>#DIV/0!</v>
      </c>
      <c r="K18" s="135">
        <f t="shared" si="1"/>
        <v>58.692539562923898</v>
      </c>
    </row>
    <row r="19" spans="1:11" x14ac:dyDescent="0.3">
      <c r="A19" s="107"/>
      <c r="B19" s="108">
        <v>64</v>
      </c>
      <c r="C19" s="112"/>
      <c r="D19" s="118"/>
      <c r="E19" s="121" t="s">
        <v>45</v>
      </c>
      <c r="F19" s="332">
        <f>SUM(F20)</f>
        <v>0</v>
      </c>
      <c r="G19" s="332">
        <f t="shared" ref="G19:I19" si="5">SUM(G20)</f>
        <v>1</v>
      </c>
      <c r="H19" s="332">
        <f t="shared" si="5"/>
        <v>0</v>
      </c>
      <c r="I19" s="332">
        <f t="shared" si="5"/>
        <v>0.02</v>
      </c>
      <c r="J19" s="133" t="e">
        <f t="shared" si="0"/>
        <v>#DIV/0!</v>
      </c>
      <c r="K19" s="133">
        <f t="shared" si="1"/>
        <v>2</v>
      </c>
    </row>
    <row r="20" spans="1:11" x14ac:dyDescent="0.3">
      <c r="A20" s="109"/>
      <c r="B20" s="110"/>
      <c r="C20" s="111">
        <v>641</v>
      </c>
      <c r="D20" s="119"/>
      <c r="E20" s="122" t="s">
        <v>129</v>
      </c>
      <c r="F20" s="333">
        <f>SUM(F21)</f>
        <v>0</v>
      </c>
      <c r="G20" s="333">
        <f t="shared" ref="G20:I20" si="6">SUM(G21)</f>
        <v>1</v>
      </c>
      <c r="H20" s="333">
        <f t="shared" si="6"/>
        <v>0</v>
      </c>
      <c r="I20" s="333">
        <f t="shared" si="6"/>
        <v>0.02</v>
      </c>
      <c r="J20" s="134" t="e">
        <f t="shared" si="0"/>
        <v>#DIV/0!</v>
      </c>
      <c r="K20" s="135">
        <f t="shared" si="1"/>
        <v>2</v>
      </c>
    </row>
    <row r="21" spans="1:11" ht="27" x14ac:dyDescent="0.3">
      <c r="A21" s="114"/>
      <c r="B21" s="37"/>
      <c r="C21" s="38"/>
      <c r="D21" s="117">
        <v>6413</v>
      </c>
      <c r="E21" s="123" t="s">
        <v>130</v>
      </c>
      <c r="F21" s="334">
        <v>0</v>
      </c>
      <c r="G21" s="334">
        <v>1</v>
      </c>
      <c r="H21" s="334"/>
      <c r="I21" s="335">
        <v>0.02</v>
      </c>
      <c r="J21" s="135" t="e">
        <f t="shared" si="0"/>
        <v>#DIV/0!</v>
      </c>
      <c r="K21" s="135">
        <f t="shared" si="1"/>
        <v>2</v>
      </c>
    </row>
    <row r="22" spans="1:11" ht="40.200000000000003" x14ac:dyDescent="0.3">
      <c r="A22" s="107"/>
      <c r="B22" s="108">
        <v>65</v>
      </c>
      <c r="C22" s="112"/>
      <c r="D22" s="118"/>
      <c r="E22" s="121" t="s">
        <v>44</v>
      </c>
      <c r="F22" s="332">
        <f>SUM(F23)</f>
        <v>0</v>
      </c>
      <c r="G22" s="332">
        <f t="shared" ref="G22:I22" si="7">SUM(G23)</f>
        <v>0</v>
      </c>
      <c r="H22" s="332">
        <f t="shared" si="7"/>
        <v>0</v>
      </c>
      <c r="I22" s="332">
        <f t="shared" si="7"/>
        <v>0</v>
      </c>
      <c r="J22" s="133" t="e">
        <f t="shared" si="0"/>
        <v>#DIV/0!</v>
      </c>
      <c r="K22" s="133" t="e">
        <f t="shared" si="1"/>
        <v>#DIV/0!</v>
      </c>
    </row>
    <row r="23" spans="1:11" x14ac:dyDescent="0.3">
      <c r="A23" s="109"/>
      <c r="B23" s="110"/>
      <c r="C23" s="111">
        <v>652</v>
      </c>
      <c r="D23" s="119"/>
      <c r="E23" s="122" t="s">
        <v>131</v>
      </c>
      <c r="F23" s="333">
        <f>SUM(F24)</f>
        <v>0</v>
      </c>
      <c r="G23" s="333">
        <f t="shared" ref="G23:I23" si="8">SUM(G24)</f>
        <v>0</v>
      </c>
      <c r="H23" s="333">
        <f t="shared" si="8"/>
        <v>0</v>
      </c>
      <c r="I23" s="333">
        <f t="shared" si="8"/>
        <v>0</v>
      </c>
      <c r="J23" s="134" t="e">
        <f t="shared" si="0"/>
        <v>#DIV/0!</v>
      </c>
      <c r="K23" s="135" t="e">
        <f t="shared" si="1"/>
        <v>#DIV/0!</v>
      </c>
    </row>
    <row r="24" spans="1:11" x14ac:dyDescent="0.3">
      <c r="A24" s="114"/>
      <c r="B24" s="37"/>
      <c r="C24" s="38"/>
      <c r="D24" s="117">
        <v>6526</v>
      </c>
      <c r="E24" s="123" t="s">
        <v>132</v>
      </c>
      <c r="F24" s="334">
        <v>0</v>
      </c>
      <c r="G24" s="334">
        <v>0</v>
      </c>
      <c r="H24" s="334"/>
      <c r="I24" s="335">
        <v>0</v>
      </c>
      <c r="J24" s="135" t="e">
        <f t="shared" si="0"/>
        <v>#DIV/0!</v>
      </c>
      <c r="K24" s="135" t="e">
        <f t="shared" si="1"/>
        <v>#DIV/0!</v>
      </c>
    </row>
    <row r="25" spans="1:11" ht="53.4" x14ac:dyDescent="0.3">
      <c r="A25" s="154"/>
      <c r="B25" s="154">
        <v>66</v>
      </c>
      <c r="C25" s="102"/>
      <c r="D25" s="155"/>
      <c r="E25" s="156" t="s">
        <v>202</v>
      </c>
      <c r="F25" s="336">
        <f>SUM(F26+F28)</f>
        <v>441.44</v>
      </c>
      <c r="G25" s="336">
        <f t="shared" ref="G25:I25" si="9">SUM(G26+G28)</f>
        <v>0</v>
      </c>
      <c r="H25" s="336">
        <f t="shared" si="9"/>
        <v>0</v>
      </c>
      <c r="I25" s="336">
        <f t="shared" si="9"/>
        <v>2070</v>
      </c>
      <c r="J25" s="133">
        <f t="shared" si="0"/>
        <v>468.91989851395437</v>
      </c>
      <c r="K25" s="133" t="e">
        <f t="shared" si="1"/>
        <v>#DIV/0!</v>
      </c>
    </row>
    <row r="26" spans="1:11" ht="27" x14ac:dyDescent="0.3">
      <c r="A26" s="44"/>
      <c r="B26" s="45"/>
      <c r="C26" s="61">
        <v>661</v>
      </c>
      <c r="D26" s="119">
        <v>661</v>
      </c>
      <c r="E26" s="122" t="s">
        <v>137</v>
      </c>
      <c r="F26" s="333">
        <f>SUM(F27)</f>
        <v>0</v>
      </c>
      <c r="G26" s="333">
        <f t="shared" ref="G26:I26" si="10">SUM(G27)</f>
        <v>0</v>
      </c>
      <c r="H26" s="333">
        <f t="shared" si="10"/>
        <v>0</v>
      </c>
      <c r="I26" s="333">
        <f t="shared" si="10"/>
        <v>0</v>
      </c>
      <c r="J26" s="134" t="e">
        <f t="shared" si="0"/>
        <v>#DIV/0!</v>
      </c>
      <c r="K26" s="135" t="e">
        <f t="shared" si="1"/>
        <v>#DIV/0!</v>
      </c>
    </row>
    <row r="27" spans="1:11" x14ac:dyDescent="0.3">
      <c r="A27" s="13"/>
      <c r="B27" s="13"/>
      <c r="C27" s="23"/>
      <c r="D27" s="117">
        <v>6615</v>
      </c>
      <c r="E27" s="123" t="s">
        <v>138</v>
      </c>
      <c r="F27" s="334">
        <v>0</v>
      </c>
      <c r="G27" s="334">
        <v>0</v>
      </c>
      <c r="H27" s="337"/>
      <c r="I27" s="338">
        <v>0</v>
      </c>
      <c r="J27" s="135" t="e">
        <f t="shared" si="0"/>
        <v>#DIV/0!</v>
      </c>
      <c r="K27" s="135" t="e">
        <f t="shared" si="1"/>
        <v>#DIV/0!</v>
      </c>
    </row>
    <row r="28" spans="1:11" ht="40.200000000000003" x14ac:dyDescent="0.3">
      <c r="A28" s="164"/>
      <c r="B28" s="134"/>
      <c r="C28" s="134">
        <v>663</v>
      </c>
      <c r="D28" s="148"/>
      <c r="E28" s="212" t="s">
        <v>145</v>
      </c>
      <c r="F28" s="339">
        <f>SUM(F29+F30)</f>
        <v>441.44</v>
      </c>
      <c r="G28" s="339">
        <f t="shared" ref="G28:I28" si="11">SUM(G29+G30)</f>
        <v>0</v>
      </c>
      <c r="H28" s="339">
        <f t="shared" si="11"/>
        <v>0</v>
      </c>
      <c r="I28" s="339">
        <f t="shared" si="11"/>
        <v>2070</v>
      </c>
      <c r="J28" s="134">
        <f t="shared" si="0"/>
        <v>468.91989851395437</v>
      </c>
      <c r="K28" s="135" t="e">
        <f t="shared" si="1"/>
        <v>#DIV/0!</v>
      </c>
    </row>
    <row r="29" spans="1:11" x14ac:dyDescent="0.3">
      <c r="A29" s="113"/>
      <c r="B29" s="115"/>
      <c r="C29" s="115"/>
      <c r="D29" s="147">
        <v>6631</v>
      </c>
      <c r="E29" s="213" t="s">
        <v>146</v>
      </c>
      <c r="F29" s="340">
        <v>441.44</v>
      </c>
      <c r="G29" s="340">
        <v>0</v>
      </c>
      <c r="H29" s="340"/>
      <c r="I29" s="340">
        <v>2070</v>
      </c>
      <c r="J29" s="135">
        <f t="shared" si="0"/>
        <v>468.91989851395437</v>
      </c>
      <c r="K29" s="135" t="e">
        <f t="shared" si="1"/>
        <v>#DIV/0!</v>
      </c>
    </row>
    <row r="30" spans="1:11" s="113" customFormat="1" x14ac:dyDescent="0.3">
      <c r="A30" s="165"/>
      <c r="B30" s="115"/>
      <c r="C30" s="115"/>
      <c r="D30" s="126">
        <v>6632</v>
      </c>
      <c r="E30" s="213" t="s">
        <v>203</v>
      </c>
      <c r="F30" s="340"/>
      <c r="G30" s="340"/>
      <c r="H30" s="340"/>
      <c r="I30" s="340"/>
      <c r="J30" s="135" t="e">
        <f t="shared" si="0"/>
        <v>#DIV/0!</v>
      </c>
      <c r="K30" s="135" t="e">
        <f t="shared" si="1"/>
        <v>#DIV/0!</v>
      </c>
    </row>
    <row r="31" spans="1:11" ht="41.4" customHeight="1" x14ac:dyDescent="0.3">
      <c r="A31" s="166"/>
      <c r="B31" s="152">
        <v>67</v>
      </c>
      <c r="C31" s="152"/>
      <c r="D31" s="152"/>
      <c r="E31" s="214" t="s">
        <v>147</v>
      </c>
      <c r="F31" s="341">
        <f>SUM(F32)</f>
        <v>24048.86</v>
      </c>
      <c r="G31" s="341">
        <f t="shared" ref="G31:I31" si="12">SUM(G32)</f>
        <v>73894</v>
      </c>
      <c r="H31" s="341">
        <f t="shared" si="12"/>
        <v>0</v>
      </c>
      <c r="I31" s="341">
        <f t="shared" si="12"/>
        <v>33147.33</v>
      </c>
      <c r="J31" s="133">
        <f t="shared" si="0"/>
        <v>137.8332694356406</v>
      </c>
      <c r="K31" s="133">
        <f t="shared" si="1"/>
        <v>44.85794516469538</v>
      </c>
    </row>
    <row r="32" spans="1:11" ht="39.6" x14ac:dyDescent="0.3">
      <c r="A32" s="167"/>
      <c r="B32" s="153"/>
      <c r="C32" s="157">
        <v>671</v>
      </c>
      <c r="D32" s="157"/>
      <c r="E32" s="185" t="s">
        <v>148</v>
      </c>
      <c r="F32" s="342">
        <f>SUM(F33+F34)</f>
        <v>24048.86</v>
      </c>
      <c r="G32" s="342">
        <f t="shared" ref="G32:I32" si="13">SUM(G33+G34)</f>
        <v>73894</v>
      </c>
      <c r="H32" s="342">
        <f t="shared" si="13"/>
        <v>0</v>
      </c>
      <c r="I32" s="342">
        <f t="shared" si="13"/>
        <v>33147.33</v>
      </c>
      <c r="J32" s="134">
        <f t="shared" si="0"/>
        <v>137.8332694356406</v>
      </c>
      <c r="K32" s="135">
        <f t="shared" si="1"/>
        <v>44.85794516469538</v>
      </c>
    </row>
    <row r="33" spans="1:11" ht="26.4" x14ac:dyDescent="0.3">
      <c r="A33" s="3"/>
      <c r="B33" s="101"/>
      <c r="C33" s="101"/>
      <c r="D33" s="86">
        <v>6711</v>
      </c>
      <c r="E33" s="125" t="s">
        <v>149</v>
      </c>
      <c r="F33" s="343">
        <v>24048.86</v>
      </c>
      <c r="G33" s="343">
        <v>57094</v>
      </c>
      <c r="H33" s="343"/>
      <c r="I33" s="344">
        <v>33147.33</v>
      </c>
      <c r="J33" s="135">
        <f t="shared" si="0"/>
        <v>137.8332694356406</v>
      </c>
      <c r="K33" s="135">
        <f t="shared" si="1"/>
        <v>58.057466633972055</v>
      </c>
    </row>
    <row r="34" spans="1:11" s="113" customFormat="1" ht="26.4" x14ac:dyDescent="0.3">
      <c r="A34" s="3"/>
      <c r="B34" s="101"/>
      <c r="C34" s="101"/>
      <c r="D34" s="86">
        <v>6712</v>
      </c>
      <c r="E34" s="125" t="s">
        <v>204</v>
      </c>
      <c r="F34" s="343"/>
      <c r="G34" s="343">
        <v>16800</v>
      </c>
      <c r="H34" s="343"/>
      <c r="I34" s="344"/>
      <c r="J34" s="135" t="e">
        <f t="shared" si="0"/>
        <v>#DIV/0!</v>
      </c>
      <c r="K34" s="135">
        <f t="shared" si="1"/>
        <v>0</v>
      </c>
    </row>
    <row r="35" spans="1:11" ht="26.4" x14ac:dyDescent="0.3">
      <c r="A35" s="47">
        <v>7</v>
      </c>
      <c r="B35" s="48"/>
      <c r="C35" s="48"/>
      <c r="D35" s="48"/>
      <c r="E35" s="183" t="s">
        <v>5</v>
      </c>
      <c r="F35" s="345">
        <f>SUM(F37)</f>
        <v>0</v>
      </c>
      <c r="G35" s="345">
        <f>SUM(G37)</f>
        <v>0</v>
      </c>
      <c r="H35" s="345">
        <f>SUM(H36)</f>
        <v>0</v>
      </c>
      <c r="I35" s="346">
        <f>SUM(I36)</f>
        <v>0</v>
      </c>
      <c r="J35" s="127" t="e">
        <f t="shared" si="0"/>
        <v>#DIV/0!</v>
      </c>
      <c r="K35" s="127" t="e">
        <f t="shared" si="1"/>
        <v>#DIV/0!</v>
      </c>
    </row>
    <row r="36" spans="1:11" ht="26.4" x14ac:dyDescent="0.3">
      <c r="A36" s="17"/>
      <c r="B36" s="158">
        <v>72</v>
      </c>
      <c r="C36" s="159"/>
      <c r="D36" s="158"/>
      <c r="E36" s="160" t="s">
        <v>20</v>
      </c>
      <c r="F36" s="347">
        <f>SUM(F37)</f>
        <v>0</v>
      </c>
      <c r="G36" s="347">
        <f t="shared" ref="G36:I36" si="14">SUM(G37)</f>
        <v>0</v>
      </c>
      <c r="H36" s="347">
        <f t="shared" si="14"/>
        <v>0</v>
      </c>
      <c r="I36" s="347">
        <f t="shared" si="14"/>
        <v>0</v>
      </c>
      <c r="J36" s="133" t="e">
        <f t="shared" si="0"/>
        <v>#DIV/0!</v>
      </c>
      <c r="K36" s="133" t="e">
        <f t="shared" si="1"/>
        <v>#DIV/0!</v>
      </c>
    </row>
    <row r="37" spans="1:11" ht="15.75" customHeight="1" x14ac:dyDescent="0.3">
      <c r="A37" s="43"/>
      <c r="B37" s="43"/>
      <c r="C37" s="105">
        <v>721</v>
      </c>
      <c r="D37" s="120"/>
      <c r="E37" s="124" t="s">
        <v>150</v>
      </c>
      <c r="F37" s="348">
        <f>SUM(F38)</f>
        <v>0</v>
      </c>
      <c r="G37" s="348">
        <f>SUM(G38)</f>
        <v>0</v>
      </c>
      <c r="H37" s="348">
        <f>SUM(H38)</f>
        <v>0</v>
      </c>
      <c r="I37" s="348">
        <f>SUM(I38)</f>
        <v>0</v>
      </c>
      <c r="J37" s="134" t="e">
        <f t="shared" si="0"/>
        <v>#DIV/0!</v>
      </c>
      <c r="K37" s="135" t="e">
        <f t="shared" si="1"/>
        <v>#DIV/0!</v>
      </c>
    </row>
    <row r="38" spans="1:11" ht="15.75" customHeight="1" x14ac:dyDescent="0.3">
      <c r="A38" s="9"/>
      <c r="B38" s="13"/>
      <c r="C38" s="13"/>
      <c r="D38" s="117">
        <v>7211</v>
      </c>
      <c r="E38" s="123" t="s">
        <v>151</v>
      </c>
      <c r="F38" s="334">
        <v>0</v>
      </c>
      <c r="G38" s="334">
        <v>0</v>
      </c>
      <c r="H38" s="334"/>
      <c r="I38" s="335">
        <v>0</v>
      </c>
      <c r="J38" s="135" t="e">
        <f t="shared" si="0"/>
        <v>#DIV/0!</v>
      </c>
      <c r="K38" s="135" t="e">
        <f t="shared" si="1"/>
        <v>#DIV/0!</v>
      </c>
    </row>
    <row r="39" spans="1:11" x14ac:dyDescent="0.3">
      <c r="A39" s="114"/>
      <c r="B39" s="114"/>
      <c r="C39" s="114"/>
      <c r="D39" s="117" t="s">
        <v>152</v>
      </c>
      <c r="E39" s="123"/>
      <c r="F39" s="334"/>
      <c r="G39" s="334"/>
      <c r="H39" s="334"/>
      <c r="I39" s="335"/>
      <c r="J39" s="135" t="e">
        <f t="shared" si="0"/>
        <v>#DIV/0!</v>
      </c>
      <c r="K39" s="135" t="e">
        <f t="shared" si="1"/>
        <v>#DIV/0!</v>
      </c>
    </row>
    <row r="40" spans="1:11" x14ac:dyDescent="0.3">
      <c r="A40" s="114"/>
      <c r="B40" s="114"/>
      <c r="C40" s="114"/>
      <c r="D40" s="117"/>
      <c r="E40" s="123"/>
      <c r="F40" s="334"/>
      <c r="G40" s="334"/>
      <c r="H40" s="334"/>
      <c r="I40" s="335"/>
      <c r="J40" s="135" t="e">
        <f t="shared" si="0"/>
        <v>#DIV/0!</v>
      </c>
      <c r="K40" s="135" t="e">
        <f t="shared" si="1"/>
        <v>#DIV/0!</v>
      </c>
    </row>
    <row r="41" spans="1:11" ht="15" thickBot="1" x14ac:dyDescent="0.35">
      <c r="A41" s="447"/>
      <c r="B41" s="448"/>
      <c r="C41" s="449"/>
      <c r="D41" s="450"/>
      <c r="E41" s="451"/>
      <c r="F41" s="452"/>
      <c r="G41" s="452"/>
      <c r="H41" s="452"/>
      <c r="I41" s="453"/>
      <c r="J41" s="454" t="e">
        <f t="shared" si="0"/>
        <v>#DIV/0!</v>
      </c>
      <c r="K41" s="454" t="e">
        <f t="shared" si="1"/>
        <v>#DIV/0!</v>
      </c>
    </row>
    <row r="42" spans="1:11" ht="40.799999999999997" thickBot="1" x14ac:dyDescent="0.35">
      <c r="A42" s="455"/>
      <c r="B42" s="456"/>
      <c r="C42" s="457"/>
      <c r="D42" s="458"/>
      <c r="E42" s="459" t="s">
        <v>139</v>
      </c>
      <c r="F42" s="459" t="s">
        <v>271</v>
      </c>
      <c r="G42" s="459" t="s">
        <v>281</v>
      </c>
      <c r="H42" s="460" t="s">
        <v>284</v>
      </c>
      <c r="I42" s="459" t="s">
        <v>283</v>
      </c>
      <c r="J42" s="461" t="s">
        <v>201</v>
      </c>
      <c r="K42" s="462" t="s">
        <v>261</v>
      </c>
    </row>
    <row r="43" spans="1:11" x14ac:dyDescent="0.3">
      <c r="A43" s="440"/>
      <c r="B43" s="441"/>
      <c r="C43" s="442"/>
      <c r="D43" s="443"/>
      <c r="E43" s="444">
        <v>1</v>
      </c>
      <c r="F43" s="445">
        <v>2</v>
      </c>
      <c r="G43" s="445">
        <v>3</v>
      </c>
      <c r="H43" s="445">
        <v>4</v>
      </c>
      <c r="I43" s="445">
        <v>5</v>
      </c>
      <c r="J43" s="446">
        <v>6</v>
      </c>
      <c r="K43" s="446">
        <v>7</v>
      </c>
    </row>
    <row r="44" spans="1:11" x14ac:dyDescent="0.3">
      <c r="A44" s="140"/>
      <c r="B44" s="141"/>
      <c r="C44" s="142"/>
      <c r="D44" s="143"/>
      <c r="E44" s="161" t="s">
        <v>9</v>
      </c>
      <c r="F44" s="349">
        <f>SUM(F45+F101)</f>
        <v>275663.48</v>
      </c>
      <c r="G44" s="349">
        <f>SUM(G45+G101)</f>
        <v>625535</v>
      </c>
      <c r="H44" s="349">
        <f>SUM(H45+H101)</f>
        <v>0</v>
      </c>
      <c r="I44" s="349">
        <f>SUM(I45+I101)</f>
        <v>361790.68</v>
      </c>
      <c r="J44" s="129">
        <f>SUM(I44/F44*100)</f>
        <v>131.24360180028199</v>
      </c>
      <c r="K44" s="129">
        <f>SUM(I44/G44*100)</f>
        <v>57.837000327719466</v>
      </c>
    </row>
    <row r="45" spans="1:11" x14ac:dyDescent="0.3">
      <c r="A45" s="54">
        <v>3</v>
      </c>
      <c r="B45" s="138"/>
      <c r="C45" s="139"/>
      <c r="D45" s="144"/>
      <c r="E45" s="162" t="s">
        <v>6</v>
      </c>
      <c r="F45" s="350">
        <f>SUM(F46+F56+F89+F95+F98)</f>
        <v>275663.48</v>
      </c>
      <c r="G45" s="350">
        <f>SUM(G46+G56+G89+G95+G98)</f>
        <v>606081</v>
      </c>
      <c r="H45" s="350">
        <f>SUM(H46+H56+H89+H95+H98)</f>
        <v>0</v>
      </c>
      <c r="I45" s="350">
        <f>SUM(I46+I56+I89+I95+I98)</f>
        <v>361790.68</v>
      </c>
      <c r="J45" s="132">
        <f t="shared" ref="J45:J111" si="15">SUM(I45/F45*100)</f>
        <v>131.24360180028199</v>
      </c>
      <c r="K45" s="132">
        <f t="shared" ref="K45:K108" si="16">SUM(I45/G45*100)</f>
        <v>59.693453515289207</v>
      </c>
    </row>
    <row r="46" spans="1:11" x14ac:dyDescent="0.3">
      <c r="A46" s="133"/>
      <c r="B46" s="133">
        <v>31</v>
      </c>
      <c r="C46" s="133"/>
      <c r="D46" s="145"/>
      <c r="E46" s="215" t="s">
        <v>7</v>
      </c>
      <c r="F46" s="351">
        <f>SUM(F47+F51+F53)</f>
        <v>222060.03</v>
      </c>
      <c r="G46" s="351">
        <f t="shared" ref="G46:I46" si="17">SUM(G47+G51+G53)</f>
        <v>494930</v>
      </c>
      <c r="H46" s="351">
        <f t="shared" si="17"/>
        <v>0</v>
      </c>
      <c r="I46" s="351">
        <f t="shared" si="17"/>
        <v>298082.77</v>
      </c>
      <c r="J46" s="151">
        <f t="shared" si="15"/>
        <v>134.23522008891021</v>
      </c>
      <c r="K46" s="475">
        <f t="shared" si="16"/>
        <v>60.22725840017781</v>
      </c>
    </row>
    <row r="47" spans="1:11" x14ac:dyDescent="0.3">
      <c r="A47" s="134"/>
      <c r="B47" s="134"/>
      <c r="C47" s="134">
        <v>311</v>
      </c>
      <c r="D47" s="146"/>
      <c r="E47" s="216" t="s">
        <v>153</v>
      </c>
      <c r="F47" s="352">
        <f>SUM(F48:F50)</f>
        <v>184206.25</v>
      </c>
      <c r="G47" s="352">
        <v>414530</v>
      </c>
      <c r="H47" s="352"/>
      <c r="I47" s="352">
        <f t="shared" ref="I47" si="18">SUM(I48:I50)</f>
        <v>248171.33</v>
      </c>
      <c r="J47" s="150">
        <f t="shared" si="15"/>
        <v>134.72470668069079</v>
      </c>
      <c r="K47" s="475">
        <f t="shared" si="16"/>
        <v>59.868122934407644</v>
      </c>
    </row>
    <row r="48" spans="1:11" x14ac:dyDescent="0.3">
      <c r="A48" s="115"/>
      <c r="B48" s="115"/>
      <c r="C48" s="115"/>
      <c r="D48" s="147">
        <v>3111</v>
      </c>
      <c r="E48" s="217" t="s">
        <v>154</v>
      </c>
      <c r="F48" s="353">
        <v>183502.93</v>
      </c>
      <c r="G48" s="353"/>
      <c r="H48" s="353"/>
      <c r="I48" s="353">
        <v>246973.55</v>
      </c>
      <c r="J48" s="149">
        <f t="shared" si="15"/>
        <v>134.58834145046077</v>
      </c>
      <c r="K48" s="475" t="e">
        <f t="shared" si="16"/>
        <v>#DIV/0!</v>
      </c>
    </row>
    <row r="49" spans="1:11" x14ac:dyDescent="0.3">
      <c r="A49" s="115"/>
      <c r="B49" s="115"/>
      <c r="C49" s="115"/>
      <c r="D49" s="147">
        <v>3113</v>
      </c>
      <c r="E49" s="217" t="s">
        <v>155</v>
      </c>
      <c r="F49" s="353">
        <v>703.32</v>
      </c>
      <c r="G49" s="353"/>
      <c r="H49" s="353"/>
      <c r="I49" s="353">
        <v>1197.78</v>
      </c>
      <c r="J49" s="149">
        <f t="shared" si="15"/>
        <v>170.30370243985666</v>
      </c>
      <c r="K49" s="475" t="e">
        <f t="shared" si="16"/>
        <v>#DIV/0!</v>
      </c>
    </row>
    <row r="50" spans="1:11" s="113" customFormat="1" x14ac:dyDescent="0.3">
      <c r="A50" s="115"/>
      <c r="B50" s="115"/>
      <c r="C50" s="115"/>
      <c r="D50" s="147">
        <v>3114</v>
      </c>
      <c r="E50" s="217" t="s">
        <v>208</v>
      </c>
      <c r="F50" s="353">
        <v>0</v>
      </c>
      <c r="G50" s="353"/>
      <c r="H50" s="353"/>
      <c r="I50" s="353">
        <v>0</v>
      </c>
      <c r="J50" s="149" t="e">
        <f t="shared" si="15"/>
        <v>#DIV/0!</v>
      </c>
      <c r="K50" s="475" t="e">
        <f t="shared" si="16"/>
        <v>#DIV/0!</v>
      </c>
    </row>
    <row r="51" spans="1:11" x14ac:dyDescent="0.3">
      <c r="A51" s="134"/>
      <c r="B51" s="134"/>
      <c r="C51" s="134">
        <v>312</v>
      </c>
      <c r="D51" s="146"/>
      <c r="E51" s="216" t="s">
        <v>156</v>
      </c>
      <c r="F51" s="352">
        <f>SUM(F52)</f>
        <v>7459.82</v>
      </c>
      <c r="G51" s="352">
        <v>12000</v>
      </c>
      <c r="H51" s="352"/>
      <c r="I51" s="352">
        <f t="shared" ref="I51" si="19">SUM(I52)</f>
        <v>8963.16</v>
      </c>
      <c r="J51" s="150">
        <f t="shared" si="15"/>
        <v>120.15249697713885</v>
      </c>
      <c r="K51" s="475">
        <f t="shared" si="16"/>
        <v>74.692999999999998</v>
      </c>
    </row>
    <row r="52" spans="1:11" x14ac:dyDescent="0.3">
      <c r="A52" s="115"/>
      <c r="B52" s="115"/>
      <c r="C52" s="115"/>
      <c r="D52" s="147">
        <v>3121</v>
      </c>
      <c r="E52" s="217" t="s">
        <v>156</v>
      </c>
      <c r="F52" s="353">
        <v>7459.82</v>
      </c>
      <c r="G52" s="353"/>
      <c r="H52" s="353"/>
      <c r="I52" s="353">
        <v>8963.16</v>
      </c>
      <c r="J52" s="149">
        <f t="shared" si="15"/>
        <v>120.15249697713885</v>
      </c>
      <c r="K52" s="475" t="e">
        <f t="shared" si="16"/>
        <v>#DIV/0!</v>
      </c>
    </row>
    <row r="53" spans="1:11" x14ac:dyDescent="0.3">
      <c r="A53" s="134"/>
      <c r="B53" s="134"/>
      <c r="C53" s="134">
        <v>313</v>
      </c>
      <c r="D53" s="146"/>
      <c r="E53" s="216" t="s">
        <v>157</v>
      </c>
      <c r="F53" s="352">
        <f>SUM(F54+F55)</f>
        <v>30393.96</v>
      </c>
      <c r="G53" s="352">
        <v>68400</v>
      </c>
      <c r="H53" s="352"/>
      <c r="I53" s="352">
        <f t="shared" ref="I53" si="20">SUM(I54+I55)</f>
        <v>40948.28</v>
      </c>
      <c r="J53" s="150">
        <f t="shared" si="15"/>
        <v>134.72505721531516</v>
      </c>
      <c r="K53" s="475">
        <f t="shared" si="16"/>
        <v>59.865906432748538</v>
      </c>
    </row>
    <row r="54" spans="1:11" x14ac:dyDescent="0.3">
      <c r="A54" s="115"/>
      <c r="B54" s="115"/>
      <c r="C54" s="115"/>
      <c r="D54" s="147">
        <v>3132</v>
      </c>
      <c r="E54" s="217" t="s">
        <v>158</v>
      </c>
      <c r="F54" s="353">
        <v>30393.96</v>
      </c>
      <c r="G54" s="353"/>
      <c r="H54" s="353"/>
      <c r="I54" s="353">
        <v>40948.28</v>
      </c>
      <c r="J54" s="149">
        <f t="shared" si="15"/>
        <v>134.72505721531516</v>
      </c>
      <c r="K54" s="475" t="e">
        <f t="shared" si="16"/>
        <v>#DIV/0!</v>
      </c>
    </row>
    <row r="55" spans="1:11" x14ac:dyDescent="0.3">
      <c r="A55" s="115"/>
      <c r="B55" s="115"/>
      <c r="C55" s="115"/>
      <c r="D55" s="147">
        <v>3133</v>
      </c>
      <c r="E55" s="217" t="s">
        <v>159</v>
      </c>
      <c r="F55" s="353"/>
      <c r="G55" s="353"/>
      <c r="H55" s="353"/>
      <c r="I55" s="353"/>
      <c r="J55" s="149" t="e">
        <f t="shared" si="15"/>
        <v>#DIV/0!</v>
      </c>
      <c r="K55" s="475" t="e">
        <f t="shared" si="16"/>
        <v>#DIV/0!</v>
      </c>
    </row>
    <row r="56" spans="1:11" x14ac:dyDescent="0.3">
      <c r="A56" s="133"/>
      <c r="B56" s="133">
        <v>32</v>
      </c>
      <c r="C56" s="133"/>
      <c r="D56" s="145"/>
      <c r="E56" s="215" t="s">
        <v>15</v>
      </c>
      <c r="F56" s="351">
        <f>SUM(F57+F62+F69+F79+F81)</f>
        <v>53407.439999999995</v>
      </c>
      <c r="G56" s="351">
        <f>SUM(G57+G62+G69+G79+G81)</f>
        <v>108595</v>
      </c>
      <c r="H56" s="351">
        <f>SUM(H57+H62+H69+H79+H81)</f>
        <v>0</v>
      </c>
      <c r="I56" s="351">
        <f>SUM(I57+I62+I69+I79+I81)</f>
        <v>63600.87</v>
      </c>
      <c r="J56" s="151">
        <f t="shared" si="15"/>
        <v>119.08616102924987</v>
      </c>
      <c r="K56" s="476">
        <f t="shared" si="16"/>
        <v>58.567033472996002</v>
      </c>
    </row>
    <row r="57" spans="1:11" x14ac:dyDescent="0.3">
      <c r="A57" s="134"/>
      <c r="B57" s="134"/>
      <c r="C57" s="134">
        <v>321</v>
      </c>
      <c r="D57" s="146"/>
      <c r="E57" s="216" t="s">
        <v>160</v>
      </c>
      <c r="F57" s="352">
        <f>SUM(F58:F61)</f>
        <v>21250</v>
      </c>
      <c r="G57" s="352">
        <v>46770</v>
      </c>
      <c r="H57" s="352"/>
      <c r="I57" s="352">
        <f t="shared" ref="I57" si="21">SUM(I58:I61)</f>
        <v>27459.07</v>
      </c>
      <c r="J57" s="150">
        <f t="shared" si="15"/>
        <v>129.21915294117647</v>
      </c>
      <c r="K57" s="475">
        <f t="shared" si="16"/>
        <v>58.710861663459482</v>
      </c>
    </row>
    <row r="58" spans="1:11" x14ac:dyDescent="0.3">
      <c r="A58" s="115"/>
      <c r="B58" s="115"/>
      <c r="C58" s="115"/>
      <c r="D58" s="147">
        <v>3211</v>
      </c>
      <c r="E58" s="217" t="s">
        <v>161</v>
      </c>
      <c r="F58" s="353">
        <v>358.3</v>
      </c>
      <c r="G58" s="353"/>
      <c r="H58" s="353"/>
      <c r="I58" s="353">
        <v>415</v>
      </c>
      <c r="J58" s="149">
        <f t="shared" si="15"/>
        <v>115.82472788166341</v>
      </c>
      <c r="K58" s="475" t="e">
        <f t="shared" si="16"/>
        <v>#DIV/0!</v>
      </c>
    </row>
    <row r="59" spans="1:11" s="113" customFormat="1" ht="27" x14ac:dyDescent="0.3">
      <c r="A59" s="115"/>
      <c r="B59" s="115"/>
      <c r="C59" s="115"/>
      <c r="D59" s="147">
        <v>3212</v>
      </c>
      <c r="E59" s="217" t="s">
        <v>233</v>
      </c>
      <c r="F59" s="353">
        <v>20836.7</v>
      </c>
      <c r="G59" s="353"/>
      <c r="H59" s="353"/>
      <c r="I59" s="353">
        <v>27044.07</v>
      </c>
      <c r="J59" s="149">
        <f t="shared" si="15"/>
        <v>129.79056184520581</v>
      </c>
      <c r="K59" s="475" t="e">
        <f t="shared" si="16"/>
        <v>#DIV/0!</v>
      </c>
    </row>
    <row r="60" spans="1:11" x14ac:dyDescent="0.3">
      <c r="A60" s="115"/>
      <c r="B60" s="115"/>
      <c r="C60" s="115"/>
      <c r="D60" s="147">
        <v>3213</v>
      </c>
      <c r="E60" s="217" t="s">
        <v>162</v>
      </c>
      <c r="F60" s="353">
        <v>55</v>
      </c>
      <c r="G60" s="353"/>
      <c r="H60" s="353"/>
      <c r="I60" s="353">
        <v>0</v>
      </c>
      <c r="J60" s="149">
        <f t="shared" si="15"/>
        <v>0</v>
      </c>
      <c r="K60" s="475" t="e">
        <f t="shared" si="16"/>
        <v>#DIV/0!</v>
      </c>
    </row>
    <row r="61" spans="1:11" x14ac:dyDescent="0.3">
      <c r="A61" s="115"/>
      <c r="B61" s="115"/>
      <c r="C61" s="115"/>
      <c r="D61" s="147">
        <v>3214</v>
      </c>
      <c r="E61" s="217" t="s">
        <v>163</v>
      </c>
      <c r="F61" s="353">
        <v>0</v>
      </c>
      <c r="G61" s="353"/>
      <c r="H61" s="353"/>
      <c r="I61" s="353">
        <v>0</v>
      </c>
      <c r="J61" s="149" t="e">
        <f t="shared" si="15"/>
        <v>#DIV/0!</v>
      </c>
      <c r="K61" s="475" t="e">
        <f t="shared" si="16"/>
        <v>#DIV/0!</v>
      </c>
    </row>
    <row r="62" spans="1:11" x14ac:dyDescent="0.3">
      <c r="A62" s="134"/>
      <c r="B62" s="134"/>
      <c r="C62" s="134">
        <v>322</v>
      </c>
      <c r="D62" s="146"/>
      <c r="E62" s="216" t="s">
        <v>164</v>
      </c>
      <c r="F62" s="352">
        <f>SUM(F63:F68)</f>
        <v>6072.94</v>
      </c>
      <c r="G62" s="352">
        <v>11415</v>
      </c>
      <c r="H62" s="352"/>
      <c r="I62" s="352">
        <f t="shared" ref="I62" si="22">SUM(I63:I68)</f>
        <v>8569.19</v>
      </c>
      <c r="J62" s="150">
        <f t="shared" si="15"/>
        <v>141.10447328641484</v>
      </c>
      <c r="K62" s="475">
        <f t="shared" si="16"/>
        <v>75.069557599649585</v>
      </c>
    </row>
    <row r="63" spans="1:11" x14ac:dyDescent="0.3">
      <c r="A63" s="115"/>
      <c r="B63" s="115"/>
      <c r="C63" s="115"/>
      <c r="D63" s="147">
        <v>3221</v>
      </c>
      <c r="E63" s="217" t="s">
        <v>165</v>
      </c>
      <c r="F63" s="353">
        <v>1303.3499999999999</v>
      </c>
      <c r="G63" s="353"/>
      <c r="H63" s="353"/>
      <c r="I63" s="353">
        <v>2298.2600000000002</v>
      </c>
      <c r="J63" s="149">
        <f t="shared" si="15"/>
        <v>176.33482947788394</v>
      </c>
      <c r="K63" s="475" t="e">
        <f t="shared" si="16"/>
        <v>#DIV/0!</v>
      </c>
    </row>
    <row r="64" spans="1:11" x14ac:dyDescent="0.3">
      <c r="A64" s="115"/>
      <c r="B64" s="115"/>
      <c r="C64" s="115"/>
      <c r="D64" s="147">
        <v>3222</v>
      </c>
      <c r="E64" s="217" t="s">
        <v>166</v>
      </c>
      <c r="F64" s="353">
        <v>3639.48</v>
      </c>
      <c r="G64" s="353"/>
      <c r="H64" s="353"/>
      <c r="I64" s="353">
        <v>3532.55</v>
      </c>
      <c r="J64" s="149">
        <f t="shared" si="15"/>
        <v>97.061942914921914</v>
      </c>
      <c r="K64" s="475" t="e">
        <f t="shared" si="16"/>
        <v>#DIV/0!</v>
      </c>
    </row>
    <row r="65" spans="1:11" x14ac:dyDescent="0.3">
      <c r="A65" s="115"/>
      <c r="B65" s="115"/>
      <c r="C65" s="115"/>
      <c r="D65" s="147">
        <v>3223</v>
      </c>
      <c r="E65" s="217" t="s">
        <v>167</v>
      </c>
      <c r="F65" s="353">
        <v>824.81</v>
      </c>
      <c r="G65" s="353"/>
      <c r="H65" s="353"/>
      <c r="I65" s="353">
        <v>2167.37</v>
      </c>
      <c r="J65" s="149">
        <f t="shared" si="15"/>
        <v>262.7720323468435</v>
      </c>
      <c r="K65" s="475" t="e">
        <f t="shared" si="16"/>
        <v>#DIV/0!</v>
      </c>
    </row>
    <row r="66" spans="1:11" ht="27" x14ac:dyDescent="0.3">
      <c r="A66" s="115"/>
      <c r="B66" s="115"/>
      <c r="C66" s="115"/>
      <c r="D66" s="147">
        <v>3224</v>
      </c>
      <c r="E66" s="217" t="s">
        <v>168</v>
      </c>
      <c r="F66" s="353">
        <v>217.68</v>
      </c>
      <c r="G66" s="353"/>
      <c r="H66" s="353"/>
      <c r="I66" s="353">
        <v>136.01</v>
      </c>
      <c r="J66" s="149">
        <f t="shared" si="15"/>
        <v>62.481624402793088</v>
      </c>
      <c r="K66" s="475" t="e">
        <f t="shared" si="16"/>
        <v>#DIV/0!</v>
      </c>
    </row>
    <row r="67" spans="1:11" x14ac:dyDescent="0.3">
      <c r="A67" s="115"/>
      <c r="B67" s="115"/>
      <c r="C67" s="115"/>
      <c r="D67" s="147">
        <v>3225</v>
      </c>
      <c r="E67" s="217" t="s">
        <v>169</v>
      </c>
      <c r="F67" s="353">
        <v>87.62</v>
      </c>
      <c r="G67" s="353"/>
      <c r="H67" s="353"/>
      <c r="I67" s="353">
        <v>435</v>
      </c>
      <c r="J67" s="149">
        <f t="shared" si="15"/>
        <v>496.46199497831543</v>
      </c>
      <c r="K67" s="475" t="e">
        <f t="shared" si="16"/>
        <v>#DIV/0!</v>
      </c>
    </row>
    <row r="68" spans="1:11" ht="27" x14ac:dyDescent="0.3">
      <c r="A68" s="115"/>
      <c r="B68" s="115"/>
      <c r="C68" s="115"/>
      <c r="D68" s="147">
        <v>3227</v>
      </c>
      <c r="E68" s="217" t="s">
        <v>170</v>
      </c>
      <c r="F68" s="353"/>
      <c r="G68" s="353"/>
      <c r="H68" s="353"/>
      <c r="I68" s="353">
        <v>0</v>
      </c>
      <c r="J68" s="149" t="e">
        <f t="shared" si="15"/>
        <v>#DIV/0!</v>
      </c>
      <c r="K68" s="475" t="e">
        <f t="shared" si="16"/>
        <v>#DIV/0!</v>
      </c>
    </row>
    <row r="69" spans="1:11" x14ac:dyDescent="0.3">
      <c r="A69" s="134"/>
      <c r="B69" s="134"/>
      <c r="C69" s="134">
        <v>323</v>
      </c>
      <c r="D69" s="146"/>
      <c r="E69" s="216" t="s">
        <v>171</v>
      </c>
      <c r="F69" s="352">
        <f>SUM(F70:F78)</f>
        <v>25260.399999999998</v>
      </c>
      <c r="G69" s="352">
        <v>50210</v>
      </c>
      <c r="H69" s="352"/>
      <c r="I69" s="352">
        <f t="shared" ref="I69" si="23">SUM(I70:I78)</f>
        <v>27258.929999999997</v>
      </c>
      <c r="J69" s="150">
        <f t="shared" si="15"/>
        <v>107.91171161185096</v>
      </c>
      <c r="K69" s="475">
        <f t="shared" si="16"/>
        <v>54.289842660824526</v>
      </c>
    </row>
    <row r="70" spans="1:11" x14ac:dyDescent="0.3">
      <c r="A70" s="115"/>
      <c r="B70" s="115"/>
      <c r="C70" s="115"/>
      <c r="D70" s="147">
        <v>3231</v>
      </c>
      <c r="E70" s="217" t="s">
        <v>172</v>
      </c>
      <c r="F70" s="353">
        <v>19953.22</v>
      </c>
      <c r="G70" s="353"/>
      <c r="H70" s="353"/>
      <c r="I70" s="353">
        <v>21382.6</v>
      </c>
      <c r="J70" s="149">
        <f t="shared" si="15"/>
        <v>107.16365579089488</v>
      </c>
      <c r="K70" s="475" t="e">
        <f t="shared" si="16"/>
        <v>#DIV/0!</v>
      </c>
    </row>
    <row r="71" spans="1:11" ht="27" x14ac:dyDescent="0.3">
      <c r="A71" s="115"/>
      <c r="B71" s="115"/>
      <c r="C71" s="115"/>
      <c r="D71" s="147">
        <v>3232</v>
      </c>
      <c r="E71" s="217" t="s">
        <v>173</v>
      </c>
      <c r="F71" s="353">
        <v>699.64</v>
      </c>
      <c r="G71" s="353"/>
      <c r="H71" s="353"/>
      <c r="I71" s="353">
        <v>616.01</v>
      </c>
      <c r="J71" s="149">
        <f t="shared" si="15"/>
        <v>88.046709736435886</v>
      </c>
      <c r="K71" s="475" t="e">
        <f t="shared" si="16"/>
        <v>#DIV/0!</v>
      </c>
    </row>
    <row r="72" spans="1:11" x14ac:dyDescent="0.3">
      <c r="A72" s="115"/>
      <c r="B72" s="115"/>
      <c r="C72" s="115"/>
      <c r="D72" s="147">
        <v>3233</v>
      </c>
      <c r="E72" s="217" t="s">
        <v>174</v>
      </c>
      <c r="F72" s="353">
        <v>870</v>
      </c>
      <c r="G72" s="353"/>
      <c r="H72" s="353"/>
      <c r="I72" s="353">
        <v>0</v>
      </c>
      <c r="J72" s="149">
        <f t="shared" si="15"/>
        <v>0</v>
      </c>
      <c r="K72" s="475" t="e">
        <f t="shared" si="16"/>
        <v>#DIV/0!</v>
      </c>
    </row>
    <row r="73" spans="1:11" x14ac:dyDescent="0.3">
      <c r="A73" s="115"/>
      <c r="B73" s="115"/>
      <c r="C73" s="115"/>
      <c r="D73" s="147">
        <v>3234</v>
      </c>
      <c r="E73" s="217" t="s">
        <v>175</v>
      </c>
      <c r="F73" s="353">
        <v>167.19</v>
      </c>
      <c r="G73" s="353"/>
      <c r="H73" s="353"/>
      <c r="I73" s="353">
        <v>173.89</v>
      </c>
      <c r="J73" s="149">
        <f t="shared" si="15"/>
        <v>104.00741671152581</v>
      </c>
      <c r="K73" s="475" t="e">
        <f t="shared" si="16"/>
        <v>#DIV/0!</v>
      </c>
    </row>
    <row r="74" spans="1:11" x14ac:dyDescent="0.3">
      <c r="A74" s="115"/>
      <c r="B74" s="115"/>
      <c r="C74" s="115"/>
      <c r="D74" s="147">
        <v>3235</v>
      </c>
      <c r="E74" s="217" t="s">
        <v>176</v>
      </c>
      <c r="F74" s="353">
        <v>293.67</v>
      </c>
      <c r="G74" s="353"/>
      <c r="H74" s="353"/>
      <c r="I74" s="353">
        <v>0</v>
      </c>
      <c r="J74" s="149">
        <f t="shared" si="15"/>
        <v>0</v>
      </c>
      <c r="K74" s="475" t="e">
        <f t="shared" si="16"/>
        <v>#DIV/0!</v>
      </c>
    </row>
    <row r="75" spans="1:11" x14ac:dyDescent="0.3">
      <c r="A75" s="115"/>
      <c r="B75" s="115"/>
      <c r="C75" s="115"/>
      <c r="D75" s="147">
        <v>3236</v>
      </c>
      <c r="E75" s="217" t="s">
        <v>177</v>
      </c>
      <c r="F75" s="353">
        <v>0</v>
      </c>
      <c r="G75" s="353"/>
      <c r="H75" s="353"/>
      <c r="I75" s="353">
        <v>100</v>
      </c>
      <c r="J75" s="149" t="e">
        <f t="shared" si="15"/>
        <v>#DIV/0!</v>
      </c>
      <c r="K75" s="475" t="e">
        <f t="shared" si="16"/>
        <v>#DIV/0!</v>
      </c>
    </row>
    <row r="76" spans="1:11" x14ac:dyDescent="0.3">
      <c r="A76" s="115"/>
      <c r="B76" s="115"/>
      <c r="C76" s="115"/>
      <c r="D76" s="147">
        <v>3237</v>
      </c>
      <c r="E76" s="217" t="s">
        <v>178</v>
      </c>
      <c r="F76" s="353">
        <v>1562.5</v>
      </c>
      <c r="G76" s="353"/>
      <c r="H76" s="353"/>
      <c r="I76" s="353">
        <v>2720.86</v>
      </c>
      <c r="J76" s="149">
        <f t="shared" si="15"/>
        <v>174.13504000000003</v>
      </c>
      <c r="K76" s="475" t="e">
        <f t="shared" si="16"/>
        <v>#DIV/0!</v>
      </c>
    </row>
    <row r="77" spans="1:11" x14ac:dyDescent="0.3">
      <c r="A77" s="115"/>
      <c r="B77" s="115"/>
      <c r="C77" s="115"/>
      <c r="D77" s="147">
        <v>3238</v>
      </c>
      <c r="E77" s="217" t="s">
        <v>179</v>
      </c>
      <c r="F77" s="353">
        <v>1247.93</v>
      </c>
      <c r="G77" s="353"/>
      <c r="H77" s="353"/>
      <c r="I77" s="353">
        <v>2265.5700000000002</v>
      </c>
      <c r="J77" s="149">
        <f t="shared" si="15"/>
        <v>181.54624057439119</v>
      </c>
      <c r="K77" s="475" t="e">
        <f t="shared" si="16"/>
        <v>#DIV/0!</v>
      </c>
    </row>
    <row r="78" spans="1:11" x14ac:dyDescent="0.3">
      <c r="A78" s="115"/>
      <c r="B78" s="115"/>
      <c r="C78" s="115"/>
      <c r="D78" s="147">
        <v>3239</v>
      </c>
      <c r="E78" s="217" t="s">
        <v>180</v>
      </c>
      <c r="F78" s="353">
        <v>466.25</v>
      </c>
      <c r="G78" s="353"/>
      <c r="H78" s="353"/>
      <c r="I78" s="353">
        <v>0</v>
      </c>
      <c r="J78" s="149">
        <f t="shared" si="15"/>
        <v>0</v>
      </c>
      <c r="K78" s="475" t="e">
        <f t="shared" si="16"/>
        <v>#DIV/0!</v>
      </c>
    </row>
    <row r="79" spans="1:11" s="113" customFormat="1" ht="27" x14ac:dyDescent="0.3">
      <c r="A79" s="134"/>
      <c r="B79" s="134"/>
      <c r="C79" s="134">
        <v>324</v>
      </c>
      <c r="D79" s="146"/>
      <c r="E79" s="216" t="s">
        <v>226</v>
      </c>
      <c r="F79" s="352">
        <f>SUM(F80)</f>
        <v>0</v>
      </c>
      <c r="G79" s="352">
        <v>0</v>
      </c>
      <c r="H79" s="352"/>
      <c r="I79" s="352">
        <f t="shared" ref="I79" si="24">SUM(I80)</f>
        <v>0</v>
      </c>
      <c r="J79" s="150" t="e">
        <f t="shared" si="15"/>
        <v>#DIV/0!</v>
      </c>
      <c r="K79" s="475" t="e">
        <f t="shared" si="16"/>
        <v>#DIV/0!</v>
      </c>
    </row>
    <row r="80" spans="1:11" s="113" customFormat="1" ht="27" x14ac:dyDescent="0.3">
      <c r="A80" s="135"/>
      <c r="B80" s="135"/>
      <c r="C80" s="135"/>
      <c r="D80" s="267">
        <v>3241</v>
      </c>
      <c r="E80" s="274" t="s">
        <v>226</v>
      </c>
      <c r="F80" s="354">
        <v>0</v>
      </c>
      <c r="G80" s="354"/>
      <c r="H80" s="354"/>
      <c r="I80" s="354">
        <v>0</v>
      </c>
      <c r="J80" s="149" t="e">
        <f t="shared" si="15"/>
        <v>#DIV/0!</v>
      </c>
      <c r="K80" s="475" t="e">
        <f t="shared" si="16"/>
        <v>#DIV/0!</v>
      </c>
    </row>
    <row r="81" spans="1:11" ht="27" x14ac:dyDescent="0.3">
      <c r="A81" s="134"/>
      <c r="B81" s="134"/>
      <c r="C81" s="134">
        <v>329</v>
      </c>
      <c r="D81" s="146"/>
      <c r="E81" s="216" t="s">
        <v>181</v>
      </c>
      <c r="F81" s="352">
        <f>SUM(F82:F88)</f>
        <v>824.1</v>
      </c>
      <c r="G81" s="352">
        <v>200</v>
      </c>
      <c r="H81" s="352"/>
      <c r="I81" s="352">
        <f t="shared" ref="I81" si="25">SUM(I82:I88)</f>
        <v>313.68</v>
      </c>
      <c r="J81" s="150">
        <f t="shared" si="15"/>
        <v>38.063341827448127</v>
      </c>
      <c r="K81" s="475">
        <f t="shared" si="16"/>
        <v>156.84</v>
      </c>
    </row>
    <row r="82" spans="1:11" ht="27" x14ac:dyDescent="0.3">
      <c r="A82" s="115"/>
      <c r="B82" s="115"/>
      <c r="C82" s="115"/>
      <c r="D82" s="147">
        <v>3291</v>
      </c>
      <c r="E82" s="217" t="s">
        <v>182</v>
      </c>
      <c r="F82" s="353"/>
      <c r="G82" s="353"/>
      <c r="H82" s="353"/>
      <c r="I82" s="353"/>
      <c r="J82" s="149" t="e">
        <f t="shared" si="15"/>
        <v>#DIV/0!</v>
      </c>
      <c r="K82" s="475" t="e">
        <f t="shared" si="16"/>
        <v>#DIV/0!</v>
      </c>
    </row>
    <row r="83" spans="1:11" x14ac:dyDescent="0.3">
      <c r="A83" s="115"/>
      <c r="B83" s="115"/>
      <c r="C83" s="115"/>
      <c r="D83" s="147">
        <v>3292</v>
      </c>
      <c r="E83" s="217" t="s">
        <v>183</v>
      </c>
      <c r="F83" s="353">
        <v>0</v>
      </c>
      <c r="G83" s="353"/>
      <c r="H83" s="353"/>
      <c r="I83" s="353">
        <v>0</v>
      </c>
      <c r="J83" s="149" t="e">
        <f t="shared" si="15"/>
        <v>#DIV/0!</v>
      </c>
      <c r="K83" s="475" t="e">
        <f t="shared" si="16"/>
        <v>#DIV/0!</v>
      </c>
    </row>
    <row r="84" spans="1:11" x14ac:dyDescent="0.3">
      <c r="A84" s="115"/>
      <c r="B84" s="115"/>
      <c r="C84" s="115"/>
      <c r="D84" s="147">
        <v>3293</v>
      </c>
      <c r="E84" s="217" t="s">
        <v>184</v>
      </c>
      <c r="F84" s="353"/>
      <c r="G84" s="353"/>
      <c r="H84" s="353"/>
      <c r="I84" s="353"/>
      <c r="J84" s="149" t="e">
        <f t="shared" si="15"/>
        <v>#DIV/0!</v>
      </c>
      <c r="K84" s="475" t="e">
        <f t="shared" si="16"/>
        <v>#DIV/0!</v>
      </c>
    </row>
    <row r="85" spans="1:11" x14ac:dyDescent="0.3">
      <c r="A85" s="115"/>
      <c r="B85" s="115"/>
      <c r="C85" s="115"/>
      <c r="D85" s="147">
        <v>3294</v>
      </c>
      <c r="E85" s="217" t="s">
        <v>185</v>
      </c>
      <c r="F85" s="353">
        <v>53.09</v>
      </c>
      <c r="G85" s="353"/>
      <c r="H85" s="353"/>
      <c r="I85" s="353">
        <v>125</v>
      </c>
      <c r="J85" s="149">
        <f t="shared" si="15"/>
        <v>235.44923714447162</v>
      </c>
      <c r="K85" s="475" t="e">
        <f t="shared" si="16"/>
        <v>#DIV/0!</v>
      </c>
    </row>
    <row r="86" spans="1:11" x14ac:dyDescent="0.3">
      <c r="A86" s="115"/>
      <c r="B86" s="115"/>
      <c r="C86" s="115"/>
      <c r="D86" s="147">
        <v>3295</v>
      </c>
      <c r="E86" s="217" t="s">
        <v>186</v>
      </c>
      <c r="F86" s="353">
        <v>583.51</v>
      </c>
      <c r="G86" s="353"/>
      <c r="H86" s="353"/>
      <c r="I86" s="353">
        <v>106.18</v>
      </c>
      <c r="J86" s="149">
        <f t="shared" si="15"/>
        <v>18.196774691093555</v>
      </c>
      <c r="K86" s="475" t="e">
        <f t="shared" si="16"/>
        <v>#DIV/0!</v>
      </c>
    </row>
    <row r="87" spans="1:11" x14ac:dyDescent="0.3">
      <c r="A87" s="115"/>
      <c r="B87" s="115"/>
      <c r="C87" s="115"/>
      <c r="D87" s="147">
        <v>3296</v>
      </c>
      <c r="E87" s="217" t="s">
        <v>187</v>
      </c>
      <c r="F87" s="353">
        <v>0</v>
      </c>
      <c r="G87" s="353"/>
      <c r="H87" s="353"/>
      <c r="I87" s="353"/>
      <c r="J87" s="149" t="e">
        <f t="shared" si="15"/>
        <v>#DIV/0!</v>
      </c>
      <c r="K87" s="475" t="e">
        <f t="shared" si="16"/>
        <v>#DIV/0!</v>
      </c>
    </row>
    <row r="88" spans="1:11" ht="27" x14ac:dyDescent="0.3">
      <c r="A88" s="115"/>
      <c r="B88" s="115"/>
      <c r="C88" s="115"/>
      <c r="D88" s="147">
        <v>3299</v>
      </c>
      <c r="E88" s="217" t="s">
        <v>181</v>
      </c>
      <c r="F88" s="353">
        <v>187.5</v>
      </c>
      <c r="G88" s="353"/>
      <c r="H88" s="353"/>
      <c r="I88" s="353">
        <v>82.5</v>
      </c>
      <c r="J88" s="149">
        <f t="shared" si="15"/>
        <v>44</v>
      </c>
      <c r="K88" s="475" t="e">
        <f t="shared" si="16"/>
        <v>#DIV/0!</v>
      </c>
    </row>
    <row r="89" spans="1:11" x14ac:dyDescent="0.3">
      <c r="A89" s="133"/>
      <c r="B89" s="133">
        <v>34</v>
      </c>
      <c r="C89" s="133"/>
      <c r="D89" s="145"/>
      <c r="E89" s="215" t="s">
        <v>48</v>
      </c>
      <c r="F89" s="351">
        <f>SUM(F90)</f>
        <v>111.21</v>
      </c>
      <c r="G89" s="351">
        <f t="shared" ref="G89:I89" si="26">SUM(G90)</f>
        <v>251</v>
      </c>
      <c r="H89" s="351">
        <f t="shared" si="26"/>
        <v>0</v>
      </c>
      <c r="I89" s="351">
        <f t="shared" si="26"/>
        <v>107.04</v>
      </c>
      <c r="J89" s="151">
        <f t="shared" si="15"/>
        <v>96.250337199892115</v>
      </c>
      <c r="K89" s="476">
        <f t="shared" si="16"/>
        <v>42.645418326693232</v>
      </c>
    </row>
    <row r="90" spans="1:11" x14ac:dyDescent="0.3">
      <c r="A90" s="134"/>
      <c r="B90" s="134"/>
      <c r="C90" s="134">
        <v>343</v>
      </c>
      <c r="D90" s="146"/>
      <c r="E90" s="216" t="s">
        <v>205</v>
      </c>
      <c r="F90" s="352">
        <f>SUM(F91:F94)</f>
        <v>111.21</v>
      </c>
      <c r="G90" s="352">
        <v>251</v>
      </c>
      <c r="H90" s="352"/>
      <c r="I90" s="352">
        <f t="shared" ref="I90" si="27">SUM(I91:I94)</f>
        <v>107.04</v>
      </c>
      <c r="J90" s="150">
        <f t="shared" si="15"/>
        <v>96.250337199892115</v>
      </c>
      <c r="K90" s="475">
        <f t="shared" si="16"/>
        <v>42.645418326693232</v>
      </c>
    </row>
    <row r="91" spans="1:11" ht="27" x14ac:dyDescent="0.3">
      <c r="A91" s="115"/>
      <c r="B91" s="115"/>
      <c r="C91" s="115"/>
      <c r="D91" s="147">
        <v>3431</v>
      </c>
      <c r="E91" s="217" t="s">
        <v>188</v>
      </c>
      <c r="F91" s="353">
        <v>111.21</v>
      </c>
      <c r="G91" s="353"/>
      <c r="H91" s="353"/>
      <c r="I91" s="353">
        <v>107.04</v>
      </c>
      <c r="J91" s="149">
        <f t="shared" si="15"/>
        <v>96.250337199892115</v>
      </c>
      <c r="K91" s="475" t="e">
        <f t="shared" si="16"/>
        <v>#DIV/0!</v>
      </c>
    </row>
    <row r="92" spans="1:11" ht="27" x14ac:dyDescent="0.3">
      <c r="A92" s="115"/>
      <c r="B92" s="115"/>
      <c r="C92" s="115"/>
      <c r="D92" s="147">
        <v>3432</v>
      </c>
      <c r="E92" s="217" t="s">
        <v>189</v>
      </c>
      <c r="F92" s="353"/>
      <c r="G92" s="353"/>
      <c r="H92" s="353"/>
      <c r="I92" s="353"/>
      <c r="J92" s="149" t="e">
        <f t="shared" si="15"/>
        <v>#DIV/0!</v>
      </c>
      <c r="K92" s="475" t="e">
        <f t="shared" si="16"/>
        <v>#DIV/0!</v>
      </c>
    </row>
    <row r="93" spans="1:11" x14ac:dyDescent="0.3">
      <c r="A93" s="115"/>
      <c r="B93" s="115"/>
      <c r="C93" s="115"/>
      <c r="D93" s="147">
        <v>3433</v>
      </c>
      <c r="E93" s="217" t="s">
        <v>190</v>
      </c>
      <c r="F93" s="353">
        <v>0</v>
      </c>
      <c r="G93" s="353"/>
      <c r="H93" s="353"/>
      <c r="I93" s="353">
        <v>0</v>
      </c>
      <c r="J93" s="149" t="e">
        <f t="shared" si="15"/>
        <v>#DIV/0!</v>
      </c>
      <c r="K93" s="475" t="e">
        <f t="shared" si="16"/>
        <v>#DIV/0!</v>
      </c>
    </row>
    <row r="94" spans="1:11" x14ac:dyDescent="0.3">
      <c r="A94" s="115"/>
      <c r="B94" s="115"/>
      <c r="C94" s="115"/>
      <c r="D94" s="147">
        <v>3434</v>
      </c>
      <c r="E94" s="217" t="s">
        <v>191</v>
      </c>
      <c r="F94" s="353"/>
      <c r="G94" s="353"/>
      <c r="H94" s="353"/>
      <c r="I94" s="353"/>
      <c r="J94" s="149" t="e">
        <f t="shared" si="15"/>
        <v>#DIV/0!</v>
      </c>
      <c r="K94" s="475" t="e">
        <f t="shared" si="16"/>
        <v>#DIV/0!</v>
      </c>
    </row>
    <row r="95" spans="1:11" s="113" customFormat="1" ht="27" x14ac:dyDescent="0.3">
      <c r="A95" s="133"/>
      <c r="B95" s="133">
        <v>37</v>
      </c>
      <c r="C95" s="133"/>
      <c r="D95" s="145"/>
      <c r="E95" s="215" t="s">
        <v>46</v>
      </c>
      <c r="F95" s="351">
        <f>SUM(F96)</f>
        <v>0</v>
      </c>
      <c r="G95" s="351">
        <f t="shared" ref="G95:I95" si="28">SUM(G96)</f>
        <v>2205</v>
      </c>
      <c r="H95" s="351">
        <f t="shared" si="28"/>
        <v>0</v>
      </c>
      <c r="I95" s="351">
        <f t="shared" si="28"/>
        <v>0</v>
      </c>
      <c r="J95" s="151" t="e">
        <f t="shared" si="15"/>
        <v>#DIV/0!</v>
      </c>
      <c r="K95" s="476">
        <f t="shared" si="16"/>
        <v>0</v>
      </c>
    </row>
    <row r="96" spans="1:11" s="113" customFormat="1" ht="27" x14ac:dyDescent="0.3">
      <c r="A96" s="134"/>
      <c r="B96" s="134"/>
      <c r="C96" s="134">
        <v>372</v>
      </c>
      <c r="D96" s="146"/>
      <c r="E96" s="216" t="s">
        <v>207</v>
      </c>
      <c r="F96" s="352">
        <f>SUM(F97)</f>
        <v>0</v>
      </c>
      <c r="G96" s="352">
        <v>2205</v>
      </c>
      <c r="H96" s="352"/>
      <c r="I96" s="352">
        <f t="shared" ref="I96" si="29">SUM(I97)</f>
        <v>0</v>
      </c>
      <c r="J96" s="150" t="e">
        <f t="shared" si="15"/>
        <v>#DIV/0!</v>
      </c>
      <c r="K96" s="475">
        <f t="shared" si="16"/>
        <v>0</v>
      </c>
    </row>
    <row r="97" spans="1:13" s="113" customFormat="1" ht="27" x14ac:dyDescent="0.3">
      <c r="A97" s="115"/>
      <c r="B97" s="115"/>
      <c r="C97" s="115"/>
      <c r="D97" s="147">
        <v>3722</v>
      </c>
      <c r="E97" s="217" t="s">
        <v>206</v>
      </c>
      <c r="F97" s="353">
        <v>0</v>
      </c>
      <c r="G97" s="353"/>
      <c r="H97" s="353"/>
      <c r="I97" s="353"/>
      <c r="J97" s="149" t="e">
        <f t="shared" si="15"/>
        <v>#DIV/0!</v>
      </c>
      <c r="K97" s="475" t="e">
        <f t="shared" si="16"/>
        <v>#DIV/0!</v>
      </c>
    </row>
    <row r="98" spans="1:13" x14ac:dyDescent="0.3">
      <c r="A98" s="133"/>
      <c r="B98" s="133">
        <v>38</v>
      </c>
      <c r="C98" s="133"/>
      <c r="D98" s="145"/>
      <c r="E98" s="215" t="s">
        <v>49</v>
      </c>
      <c r="F98" s="351">
        <f>SUM(F99)</f>
        <v>84.8</v>
      </c>
      <c r="G98" s="351">
        <f t="shared" ref="G98:I98" si="30">SUM(G99)</f>
        <v>100</v>
      </c>
      <c r="H98" s="351">
        <f t="shared" si="30"/>
        <v>0</v>
      </c>
      <c r="I98" s="351">
        <f t="shared" si="30"/>
        <v>0</v>
      </c>
      <c r="J98" s="151">
        <f t="shared" si="15"/>
        <v>0</v>
      </c>
      <c r="K98" s="475">
        <f t="shared" si="16"/>
        <v>0</v>
      </c>
    </row>
    <row r="99" spans="1:13" x14ac:dyDescent="0.3">
      <c r="A99" s="134"/>
      <c r="B99" s="134"/>
      <c r="C99" s="134">
        <v>381</v>
      </c>
      <c r="D99" s="146"/>
      <c r="E99" s="216" t="s">
        <v>146</v>
      </c>
      <c r="F99" s="352">
        <f>SUM(F100)</f>
        <v>84.8</v>
      </c>
      <c r="G99" s="352">
        <v>100</v>
      </c>
      <c r="H99" s="352"/>
      <c r="I99" s="352">
        <f t="shared" ref="I99" si="31">SUM(I100)</f>
        <v>0</v>
      </c>
      <c r="J99" s="150">
        <f t="shared" si="15"/>
        <v>0</v>
      </c>
      <c r="K99" s="475">
        <f t="shared" si="16"/>
        <v>0</v>
      </c>
    </row>
    <row r="100" spans="1:13" x14ac:dyDescent="0.3">
      <c r="A100" s="115"/>
      <c r="B100" s="115"/>
      <c r="C100" s="115"/>
      <c r="D100" s="147">
        <v>3812</v>
      </c>
      <c r="E100" s="217" t="s">
        <v>192</v>
      </c>
      <c r="F100" s="353">
        <v>84.8</v>
      </c>
      <c r="G100" s="353"/>
      <c r="H100" s="353"/>
      <c r="I100" s="353">
        <v>0</v>
      </c>
      <c r="J100" s="149">
        <f t="shared" si="15"/>
        <v>0</v>
      </c>
      <c r="K100" s="475" t="e">
        <f t="shared" si="16"/>
        <v>#DIV/0!</v>
      </c>
    </row>
    <row r="101" spans="1:13" ht="27" x14ac:dyDescent="0.3">
      <c r="A101" s="132">
        <v>4</v>
      </c>
      <c r="B101" s="132"/>
      <c r="C101" s="132"/>
      <c r="D101" s="163"/>
      <c r="E101" s="218" t="s">
        <v>8</v>
      </c>
      <c r="F101" s="355">
        <f>SUM(F102+F112)</f>
        <v>0</v>
      </c>
      <c r="G101" s="355">
        <f>SUM(G102+G112)</f>
        <v>19454</v>
      </c>
      <c r="H101" s="355">
        <f t="shared" ref="H101:I101" si="32">SUM(H102+H112)</f>
        <v>0</v>
      </c>
      <c r="I101" s="355">
        <f t="shared" si="32"/>
        <v>0</v>
      </c>
      <c r="J101" s="132" t="e">
        <f t="shared" si="15"/>
        <v>#DIV/0!</v>
      </c>
      <c r="K101" s="132">
        <f t="shared" si="16"/>
        <v>0</v>
      </c>
    </row>
    <row r="102" spans="1:13" ht="27" x14ac:dyDescent="0.3">
      <c r="A102" s="133"/>
      <c r="B102" s="133">
        <v>42</v>
      </c>
      <c r="C102" s="133"/>
      <c r="D102" s="145"/>
      <c r="E102" s="215" t="s">
        <v>22</v>
      </c>
      <c r="F102" s="351">
        <f>SUM(F103+F110)</f>
        <v>0</v>
      </c>
      <c r="G102" s="351">
        <f t="shared" ref="G102:I102" si="33">SUM(G103+G110)</f>
        <v>2654</v>
      </c>
      <c r="H102" s="351">
        <f t="shared" si="33"/>
        <v>0</v>
      </c>
      <c r="I102" s="351">
        <f t="shared" si="33"/>
        <v>0</v>
      </c>
      <c r="J102" s="151" t="e">
        <f t="shared" si="15"/>
        <v>#DIV/0!</v>
      </c>
      <c r="K102" s="476">
        <f t="shared" si="16"/>
        <v>0</v>
      </c>
    </row>
    <row r="103" spans="1:13" x14ac:dyDescent="0.3">
      <c r="A103" s="134"/>
      <c r="B103" s="134"/>
      <c r="C103" s="134">
        <v>422</v>
      </c>
      <c r="D103" s="146"/>
      <c r="E103" s="216" t="s">
        <v>193</v>
      </c>
      <c r="F103" s="352">
        <f>SUM(F104+F105+F106+F107+F108+F109)</f>
        <v>0</v>
      </c>
      <c r="G103" s="352">
        <v>0</v>
      </c>
      <c r="H103" s="352"/>
      <c r="I103" s="352">
        <f t="shared" ref="I103" si="34">SUM(I104:I109)</f>
        <v>0</v>
      </c>
      <c r="J103" s="149" t="e">
        <f t="shared" si="15"/>
        <v>#DIV/0!</v>
      </c>
      <c r="K103" s="475" t="e">
        <f t="shared" si="16"/>
        <v>#DIV/0!</v>
      </c>
    </row>
    <row r="104" spans="1:13" x14ac:dyDescent="0.3">
      <c r="A104" s="115"/>
      <c r="B104" s="115"/>
      <c r="C104" s="115"/>
      <c r="D104" s="147">
        <v>4221</v>
      </c>
      <c r="E104" s="217" t="s">
        <v>219</v>
      </c>
      <c r="F104" s="353">
        <v>0</v>
      </c>
      <c r="G104" s="353"/>
      <c r="H104" s="353"/>
      <c r="I104" s="353">
        <v>0</v>
      </c>
      <c r="J104" s="149" t="e">
        <f t="shared" si="15"/>
        <v>#DIV/0!</v>
      </c>
      <c r="K104" s="475" t="e">
        <f t="shared" si="16"/>
        <v>#DIV/0!</v>
      </c>
    </row>
    <row r="105" spans="1:13" x14ac:dyDescent="0.3">
      <c r="A105" s="115"/>
      <c r="B105" s="115"/>
      <c r="C105" s="115"/>
      <c r="D105" s="147">
        <v>4222</v>
      </c>
      <c r="E105" s="217" t="s">
        <v>194</v>
      </c>
      <c r="F105" s="353"/>
      <c r="G105" s="353"/>
      <c r="H105" s="353"/>
      <c r="I105" s="353"/>
      <c r="J105" s="149" t="e">
        <f t="shared" si="15"/>
        <v>#DIV/0!</v>
      </c>
      <c r="K105" s="475" t="e">
        <f t="shared" si="16"/>
        <v>#DIV/0!</v>
      </c>
      <c r="M105" s="116"/>
    </row>
    <row r="106" spans="1:13" x14ac:dyDescent="0.3">
      <c r="A106" s="115"/>
      <c r="B106" s="115"/>
      <c r="C106" s="115"/>
      <c r="D106" s="147">
        <v>4223</v>
      </c>
      <c r="E106" s="217" t="s">
        <v>195</v>
      </c>
      <c r="F106" s="353"/>
      <c r="G106" s="353"/>
      <c r="H106" s="353"/>
      <c r="I106" s="353"/>
      <c r="J106" s="149" t="e">
        <f t="shared" si="15"/>
        <v>#DIV/0!</v>
      </c>
      <c r="K106" s="475" t="e">
        <f t="shared" si="16"/>
        <v>#DIV/0!</v>
      </c>
    </row>
    <row r="107" spans="1:13" x14ac:dyDescent="0.3">
      <c r="A107" s="115"/>
      <c r="B107" s="115"/>
      <c r="C107" s="115"/>
      <c r="D107" s="147">
        <v>4225</v>
      </c>
      <c r="E107" s="217" t="s">
        <v>196</v>
      </c>
      <c r="F107" s="353"/>
      <c r="G107" s="353"/>
      <c r="H107" s="353"/>
      <c r="I107" s="353"/>
      <c r="J107" s="149" t="e">
        <f t="shared" si="15"/>
        <v>#DIV/0!</v>
      </c>
      <c r="K107" s="475" t="e">
        <f t="shared" si="16"/>
        <v>#DIV/0!</v>
      </c>
    </row>
    <row r="108" spans="1:13" x14ac:dyDescent="0.3">
      <c r="A108" s="115"/>
      <c r="B108" s="115"/>
      <c r="C108" s="115"/>
      <c r="D108" s="147">
        <v>4226</v>
      </c>
      <c r="E108" s="217" t="s">
        <v>197</v>
      </c>
      <c r="F108" s="353"/>
      <c r="G108" s="353"/>
      <c r="H108" s="353"/>
      <c r="I108" s="353"/>
      <c r="J108" s="149" t="e">
        <f t="shared" si="15"/>
        <v>#DIV/0!</v>
      </c>
      <c r="K108" s="475" t="e">
        <f t="shared" si="16"/>
        <v>#DIV/0!</v>
      </c>
    </row>
    <row r="109" spans="1:13" ht="27" x14ac:dyDescent="0.3">
      <c r="A109" s="115"/>
      <c r="B109" s="115"/>
      <c r="C109" s="115"/>
      <c r="D109" s="147">
        <v>4227</v>
      </c>
      <c r="E109" s="217" t="s">
        <v>198</v>
      </c>
      <c r="F109" s="353"/>
      <c r="G109" s="353"/>
      <c r="H109" s="353"/>
      <c r="I109" s="353"/>
      <c r="J109" s="149" t="e">
        <f t="shared" si="15"/>
        <v>#DIV/0!</v>
      </c>
      <c r="K109" s="475" t="e">
        <f t="shared" ref="K109:K114" si="35">SUM(I109/G109*100)</f>
        <v>#DIV/0!</v>
      </c>
    </row>
    <row r="110" spans="1:13" ht="27" x14ac:dyDescent="0.3">
      <c r="A110" s="134"/>
      <c r="B110" s="134"/>
      <c r="C110" s="134">
        <v>424</v>
      </c>
      <c r="D110" s="146"/>
      <c r="E110" s="216" t="s">
        <v>199</v>
      </c>
      <c r="F110" s="352">
        <f>SUM(F111)</f>
        <v>0</v>
      </c>
      <c r="G110" s="352">
        <v>2654</v>
      </c>
      <c r="H110" s="352"/>
      <c r="I110" s="352">
        <f t="shared" ref="I110" si="36">SUM(I111)</f>
        <v>0</v>
      </c>
      <c r="J110" s="149" t="e">
        <f t="shared" si="15"/>
        <v>#DIV/0!</v>
      </c>
      <c r="K110" s="475">
        <f t="shared" si="35"/>
        <v>0</v>
      </c>
    </row>
    <row r="111" spans="1:13" x14ac:dyDescent="0.3">
      <c r="A111" s="115"/>
      <c r="B111" s="115"/>
      <c r="C111" s="115"/>
      <c r="D111" s="147">
        <v>4241</v>
      </c>
      <c r="E111" s="219" t="s">
        <v>200</v>
      </c>
      <c r="F111" s="353"/>
      <c r="G111" s="353"/>
      <c r="H111" s="353"/>
      <c r="I111" s="353"/>
      <c r="J111" s="149" t="e">
        <f t="shared" si="15"/>
        <v>#DIV/0!</v>
      </c>
      <c r="K111" s="475" t="e">
        <f t="shared" si="35"/>
        <v>#DIV/0!</v>
      </c>
    </row>
    <row r="112" spans="1:13" s="113" customFormat="1" ht="27" x14ac:dyDescent="0.3">
      <c r="A112" s="285"/>
      <c r="B112" s="285"/>
      <c r="C112" s="285">
        <v>45</v>
      </c>
      <c r="D112" s="286"/>
      <c r="E112" s="288" t="s">
        <v>235</v>
      </c>
      <c r="F112" s="356">
        <f>SUM(F113)</f>
        <v>0</v>
      </c>
      <c r="G112" s="356">
        <f t="shared" ref="G112:I113" si="37">SUM(G113)</f>
        <v>16800</v>
      </c>
      <c r="H112" s="356">
        <f t="shared" si="37"/>
        <v>0</v>
      </c>
      <c r="I112" s="356">
        <f t="shared" si="37"/>
        <v>0</v>
      </c>
      <c r="J112" s="287" t="e">
        <f t="shared" ref="J112:J114" si="38">SUM(I112/F112*100)</f>
        <v>#DIV/0!</v>
      </c>
      <c r="K112" s="477">
        <f t="shared" si="35"/>
        <v>0</v>
      </c>
    </row>
    <row r="113" spans="1:11" ht="27" x14ac:dyDescent="0.3">
      <c r="A113" s="134"/>
      <c r="B113" s="134"/>
      <c r="C113" s="134">
        <v>451</v>
      </c>
      <c r="D113" s="146"/>
      <c r="E113" s="216" t="s">
        <v>231</v>
      </c>
      <c r="F113" s="352">
        <f>SUM(F114)</f>
        <v>0</v>
      </c>
      <c r="G113" s="352">
        <v>16800</v>
      </c>
      <c r="H113" s="352"/>
      <c r="I113" s="352">
        <f t="shared" si="37"/>
        <v>0</v>
      </c>
      <c r="J113" s="149" t="e">
        <f t="shared" si="38"/>
        <v>#DIV/0!</v>
      </c>
      <c r="K113" s="475">
        <f t="shared" si="35"/>
        <v>0</v>
      </c>
    </row>
    <row r="114" spans="1:11" ht="27" x14ac:dyDescent="0.3">
      <c r="A114" s="115"/>
      <c r="B114" s="115"/>
      <c r="C114" s="115"/>
      <c r="D114" s="147">
        <v>4511</v>
      </c>
      <c r="E114" s="274" t="s">
        <v>231</v>
      </c>
      <c r="F114" s="353"/>
      <c r="G114" s="353"/>
      <c r="H114" s="353"/>
      <c r="I114" s="353"/>
      <c r="J114" s="149" t="e">
        <f t="shared" si="38"/>
        <v>#DIV/0!</v>
      </c>
      <c r="K114" s="475" t="e">
        <f t="shared" si="35"/>
        <v>#DIV/0!</v>
      </c>
    </row>
    <row r="115" spans="1:11" x14ac:dyDescent="0.3">
      <c r="A115" s="115"/>
      <c r="B115" s="115"/>
      <c r="C115" s="115"/>
      <c r="D115" s="147"/>
      <c r="E115" s="219"/>
      <c r="F115" s="353"/>
      <c r="G115" s="353"/>
      <c r="H115" s="353"/>
      <c r="I115" s="353"/>
      <c r="J115" s="149"/>
      <c r="K115" s="149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26" workbookViewId="0">
      <selection activeCell="C43" sqref="C43"/>
    </sheetView>
  </sheetViews>
  <sheetFormatPr defaultRowHeight="14.4" x14ac:dyDescent="0.3"/>
  <cols>
    <col min="1" max="5" width="25.33203125" customWidth="1"/>
    <col min="6" max="6" width="15.33203125" customWidth="1"/>
    <col min="7" max="7" width="14.109375" customWidth="1"/>
  </cols>
  <sheetData>
    <row r="1" spans="1:10" ht="42" customHeight="1" x14ac:dyDescent="0.3">
      <c r="A1" s="511"/>
      <c r="B1" s="511"/>
      <c r="C1" s="511"/>
      <c r="D1" s="511"/>
      <c r="E1" s="511"/>
      <c r="F1" s="511"/>
      <c r="G1" s="511"/>
      <c r="H1" s="511"/>
      <c r="I1" s="511"/>
      <c r="J1" s="511"/>
    </row>
    <row r="2" spans="1:10" ht="18" customHeight="1" x14ac:dyDescent="0.3">
      <c r="A2" s="21"/>
      <c r="B2" s="21"/>
      <c r="C2" s="21"/>
      <c r="D2" s="21"/>
      <c r="E2" s="21"/>
      <c r="F2" s="21"/>
      <c r="G2" s="21"/>
    </row>
    <row r="3" spans="1:10" ht="15.75" customHeight="1" x14ac:dyDescent="0.3">
      <c r="A3" s="511"/>
      <c r="B3" s="511"/>
      <c r="C3" s="511"/>
      <c r="D3" s="511"/>
      <c r="E3" s="511"/>
      <c r="F3" s="511"/>
      <c r="G3" s="63"/>
    </row>
    <row r="4" spans="1:10" ht="17.399999999999999" x14ac:dyDescent="0.3">
      <c r="B4" s="21"/>
      <c r="C4" s="21"/>
      <c r="D4" s="21"/>
      <c r="E4" s="5"/>
      <c r="F4" s="5"/>
      <c r="G4" s="5"/>
    </row>
    <row r="5" spans="1:10" ht="18" customHeight="1" x14ac:dyDescent="0.3">
      <c r="A5" s="511"/>
      <c r="B5" s="511"/>
      <c r="C5" s="511"/>
      <c r="D5" s="511"/>
      <c r="E5" s="511"/>
      <c r="F5" s="511"/>
      <c r="G5" s="63"/>
    </row>
    <row r="6" spans="1:10" ht="17.399999999999999" x14ac:dyDescent="0.3">
      <c r="A6" s="21"/>
      <c r="B6" s="21"/>
      <c r="C6" s="21"/>
      <c r="D6" s="21"/>
      <c r="E6" s="5"/>
      <c r="F6" s="5"/>
      <c r="G6" s="5"/>
    </row>
    <row r="7" spans="1:10" ht="15.75" customHeight="1" x14ac:dyDescent="0.3">
      <c r="A7" s="511" t="s">
        <v>123</v>
      </c>
      <c r="B7" s="511"/>
      <c r="C7" s="511"/>
      <c r="D7" s="511"/>
      <c r="E7" s="511"/>
      <c r="F7" s="511"/>
      <c r="G7" s="63"/>
    </row>
    <row r="8" spans="1:10" ht="17.399999999999999" x14ac:dyDescent="0.3">
      <c r="A8" s="21"/>
      <c r="B8" s="21"/>
      <c r="C8" s="21"/>
      <c r="D8" s="21"/>
      <c r="E8" s="5"/>
      <c r="F8" s="5"/>
      <c r="G8" s="5"/>
    </row>
    <row r="9" spans="1:10" ht="26.4" x14ac:dyDescent="0.3">
      <c r="A9" s="3" t="s">
        <v>31</v>
      </c>
      <c r="B9" s="3" t="s">
        <v>270</v>
      </c>
      <c r="C9" s="3" t="s">
        <v>281</v>
      </c>
      <c r="D9" s="3" t="s">
        <v>269</v>
      </c>
      <c r="E9" s="3" t="s">
        <v>282</v>
      </c>
      <c r="F9" s="3" t="s">
        <v>136</v>
      </c>
      <c r="G9" s="3" t="s">
        <v>262</v>
      </c>
    </row>
    <row r="10" spans="1:10" s="98" customFormat="1" x14ac:dyDescent="0.3">
      <c r="A10" s="85">
        <v>1</v>
      </c>
      <c r="B10" s="86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</row>
    <row r="11" spans="1:10" x14ac:dyDescent="0.3">
      <c r="A11" s="53" t="s">
        <v>0</v>
      </c>
      <c r="B11" s="357">
        <f>SUM(B12+B14+B16+B19+B23)</f>
        <v>272952.01</v>
      </c>
      <c r="C11" s="358">
        <f>SUM(C12+C14+C16+C19+C23)</f>
        <v>625535</v>
      </c>
      <c r="D11" s="358">
        <f>SUM(D12+D14+D16+D19+D23)</f>
        <v>0</v>
      </c>
      <c r="E11" s="358">
        <f>SUM(E12+E14+E16+E19+E23)</f>
        <v>324526.13</v>
      </c>
      <c r="F11" s="49">
        <f>SUM(E11/B11*100)</f>
        <v>118.89494054284486</v>
      </c>
      <c r="G11" s="49">
        <f>SUM(E11/C11*100)</f>
        <v>51.879771715411607</v>
      </c>
    </row>
    <row r="12" spans="1:10" x14ac:dyDescent="0.3">
      <c r="A12" s="46" t="s">
        <v>33</v>
      </c>
      <c r="B12" s="359">
        <f>SUM(B13)</f>
        <v>0</v>
      </c>
      <c r="C12" s="348">
        <f>SUM(C13)</f>
        <v>4634</v>
      </c>
      <c r="D12" s="348">
        <f>SUM(D13)</f>
        <v>0</v>
      </c>
      <c r="E12" s="348">
        <f>SUM(E13)</f>
        <v>0</v>
      </c>
      <c r="F12" s="92" t="e">
        <f t="shared" ref="F12:F25" si="0">SUM(E12/B12*100)</f>
        <v>#DIV/0!</v>
      </c>
      <c r="G12" s="93">
        <f t="shared" ref="G12:G25" si="1">SUM(E12/C12*100)</f>
        <v>0</v>
      </c>
    </row>
    <row r="13" spans="1:10" x14ac:dyDescent="0.3">
      <c r="A13" s="37" t="s">
        <v>34</v>
      </c>
      <c r="B13" s="360">
        <v>0</v>
      </c>
      <c r="C13" s="334">
        <v>4634</v>
      </c>
      <c r="D13" s="334"/>
      <c r="E13" s="334"/>
      <c r="F13" s="96" t="e">
        <f t="shared" si="0"/>
        <v>#DIV/0!</v>
      </c>
      <c r="G13" s="93">
        <f t="shared" si="1"/>
        <v>0</v>
      </c>
    </row>
    <row r="14" spans="1:10" x14ac:dyDescent="0.3">
      <c r="A14" s="46" t="s">
        <v>35</v>
      </c>
      <c r="B14" s="361">
        <f>SUM(B15)</f>
        <v>0</v>
      </c>
      <c r="C14" s="348">
        <f>SUM(C15)</f>
        <v>1</v>
      </c>
      <c r="D14" s="348">
        <f>SUM(D15)</f>
        <v>0</v>
      </c>
      <c r="E14" s="348">
        <f>SUM(E15)</f>
        <v>0.02</v>
      </c>
      <c r="F14" s="92" t="e">
        <f t="shared" si="0"/>
        <v>#DIV/0!</v>
      </c>
      <c r="G14" s="93">
        <f t="shared" si="1"/>
        <v>2</v>
      </c>
    </row>
    <row r="15" spans="1:10" x14ac:dyDescent="0.3">
      <c r="A15" s="22" t="s">
        <v>54</v>
      </c>
      <c r="B15" s="360"/>
      <c r="C15" s="334">
        <v>1</v>
      </c>
      <c r="D15" s="334"/>
      <c r="E15" s="334">
        <v>0.02</v>
      </c>
      <c r="F15" s="96" t="e">
        <f t="shared" si="0"/>
        <v>#DIV/0!</v>
      </c>
      <c r="G15" s="93">
        <f t="shared" si="1"/>
        <v>2</v>
      </c>
    </row>
    <row r="16" spans="1:10" ht="26.4" x14ac:dyDescent="0.3">
      <c r="A16" s="43" t="s">
        <v>32</v>
      </c>
      <c r="B16" s="359">
        <f>SUM(B17+B18)</f>
        <v>24048.86</v>
      </c>
      <c r="C16" s="348">
        <f>SUM(C17+C18)</f>
        <v>69260</v>
      </c>
      <c r="D16" s="348">
        <f>SUM(D17+D18)</f>
        <v>0</v>
      </c>
      <c r="E16" s="348">
        <f>SUM(E17+E18)</f>
        <v>33147.33</v>
      </c>
      <c r="F16" s="92">
        <f t="shared" si="0"/>
        <v>137.8332694356406</v>
      </c>
      <c r="G16" s="93">
        <f t="shared" si="1"/>
        <v>47.859269419578403</v>
      </c>
    </row>
    <row r="17" spans="1:12" ht="39.6" x14ac:dyDescent="0.3">
      <c r="A17" s="40" t="s">
        <v>111</v>
      </c>
      <c r="B17" s="360"/>
      <c r="C17" s="334"/>
      <c r="D17" s="334"/>
      <c r="E17" s="334"/>
      <c r="F17" s="96" t="e">
        <f t="shared" si="0"/>
        <v>#DIV/0!</v>
      </c>
      <c r="G17" s="93" t="e">
        <f t="shared" si="1"/>
        <v>#DIV/0!</v>
      </c>
    </row>
    <row r="18" spans="1:12" x14ac:dyDescent="0.3">
      <c r="A18" s="40" t="s">
        <v>55</v>
      </c>
      <c r="B18" s="360">
        <v>24048.86</v>
      </c>
      <c r="C18" s="334">
        <v>69260</v>
      </c>
      <c r="D18" s="334"/>
      <c r="E18" s="334">
        <v>33147.33</v>
      </c>
      <c r="F18" s="96">
        <f t="shared" si="0"/>
        <v>137.8332694356406</v>
      </c>
      <c r="G18" s="93">
        <f t="shared" si="1"/>
        <v>47.859269419578403</v>
      </c>
    </row>
    <row r="19" spans="1:12" x14ac:dyDescent="0.3">
      <c r="A19" s="52" t="s">
        <v>56</v>
      </c>
      <c r="B19" s="359">
        <f>SUM(B20+B21+B22)</f>
        <v>248461.71</v>
      </c>
      <c r="C19" s="348">
        <f>SUM(C20:C22)</f>
        <v>550290</v>
      </c>
      <c r="D19" s="348">
        <f>SUM(D20:D22)</f>
        <v>0</v>
      </c>
      <c r="E19" s="348">
        <f>SUM(E20+E21+E22)</f>
        <v>289308.78000000003</v>
      </c>
      <c r="F19" s="92">
        <f t="shared" si="0"/>
        <v>116.43998586341536</v>
      </c>
      <c r="G19" s="93">
        <f t="shared" si="1"/>
        <v>52.573875592869221</v>
      </c>
      <c r="L19" s="91"/>
    </row>
    <row r="20" spans="1:12" x14ac:dyDescent="0.3">
      <c r="A20" s="40" t="s">
        <v>58</v>
      </c>
      <c r="B20" s="360"/>
      <c r="C20" s="334"/>
      <c r="D20" s="334"/>
      <c r="E20" s="334"/>
      <c r="F20" s="96" t="e">
        <f t="shared" si="0"/>
        <v>#DIV/0!</v>
      </c>
      <c r="G20" s="93" t="e">
        <f t="shared" si="1"/>
        <v>#DIV/0!</v>
      </c>
      <c r="L20" s="97"/>
    </row>
    <row r="21" spans="1:12" x14ac:dyDescent="0.3">
      <c r="A21" s="40" t="s">
        <v>57</v>
      </c>
      <c r="B21" s="360"/>
      <c r="C21" s="334"/>
      <c r="D21" s="334"/>
      <c r="E21" s="334"/>
      <c r="F21" s="96" t="e">
        <f t="shared" si="0"/>
        <v>#DIV/0!</v>
      </c>
      <c r="G21" s="93" t="e">
        <f t="shared" si="1"/>
        <v>#DIV/0!</v>
      </c>
      <c r="J21" s="94"/>
    </row>
    <row r="22" spans="1:12" ht="26.4" x14ac:dyDescent="0.3">
      <c r="A22" s="40" t="s">
        <v>59</v>
      </c>
      <c r="B22" s="360">
        <v>248461.71</v>
      </c>
      <c r="C22" s="334">
        <v>550290</v>
      </c>
      <c r="D22" s="334"/>
      <c r="E22" s="334">
        <v>289308.78000000003</v>
      </c>
      <c r="F22" s="96">
        <f t="shared" si="0"/>
        <v>116.43998586341536</v>
      </c>
      <c r="G22" s="93">
        <f t="shared" si="1"/>
        <v>52.573875592869221</v>
      </c>
      <c r="I22" s="97"/>
    </row>
    <row r="23" spans="1:12" x14ac:dyDescent="0.3">
      <c r="A23" s="52" t="s">
        <v>112</v>
      </c>
      <c r="B23" s="359">
        <f>SUM(B24+B25)</f>
        <v>441.44</v>
      </c>
      <c r="C23" s="348">
        <f>SUM(C24+C25)</f>
        <v>1350</v>
      </c>
      <c r="D23" s="348">
        <f>SUM(D24+D25)</f>
        <v>0</v>
      </c>
      <c r="E23" s="348">
        <f>SUM(E24+E25)</f>
        <v>2070</v>
      </c>
      <c r="F23" s="92">
        <f t="shared" si="0"/>
        <v>468.91989851395437</v>
      </c>
      <c r="G23" s="93">
        <f t="shared" si="1"/>
        <v>153.33333333333334</v>
      </c>
      <c r="K23" s="97"/>
    </row>
    <row r="24" spans="1:12" ht="26.4" x14ac:dyDescent="0.3">
      <c r="A24" s="40" t="s">
        <v>113</v>
      </c>
      <c r="B24" s="360">
        <v>441.44</v>
      </c>
      <c r="C24" s="334">
        <v>1350</v>
      </c>
      <c r="D24" s="334"/>
      <c r="E24" s="334">
        <v>2070</v>
      </c>
      <c r="F24" s="96">
        <f t="shared" si="0"/>
        <v>468.91989851395437</v>
      </c>
      <c r="G24" s="93">
        <f t="shared" si="1"/>
        <v>153.33333333333334</v>
      </c>
    </row>
    <row r="25" spans="1:12" x14ac:dyDescent="0.3">
      <c r="A25" s="10" t="s">
        <v>240</v>
      </c>
      <c r="B25" s="360"/>
      <c r="C25" s="334"/>
      <c r="D25" s="334"/>
      <c r="E25" s="334"/>
      <c r="F25" s="8" t="e">
        <f t="shared" si="0"/>
        <v>#DIV/0!</v>
      </c>
      <c r="G25" s="93" t="e">
        <f t="shared" si="1"/>
        <v>#DIV/0!</v>
      </c>
    </row>
    <row r="27" spans="1:12" ht="15.75" customHeight="1" x14ac:dyDescent="0.3">
      <c r="A27" s="511" t="s">
        <v>124</v>
      </c>
      <c r="B27" s="511"/>
      <c r="C27" s="511"/>
      <c r="D27" s="511"/>
      <c r="E27" s="511"/>
      <c r="F27" s="511"/>
      <c r="G27" s="63"/>
    </row>
    <row r="28" spans="1:12" ht="17.399999999999999" x14ac:dyDescent="0.3">
      <c r="A28" s="21"/>
      <c r="B28" s="21"/>
      <c r="C28" s="21"/>
      <c r="D28" s="21"/>
      <c r="E28" s="5"/>
      <c r="F28" s="5"/>
      <c r="G28" s="5"/>
      <c r="J28" s="94"/>
    </row>
    <row r="29" spans="1:12" ht="26.4" x14ac:dyDescent="0.3">
      <c r="A29" s="17" t="s">
        <v>31</v>
      </c>
      <c r="B29" s="362" t="s">
        <v>272</v>
      </c>
      <c r="C29" s="363" t="s">
        <v>285</v>
      </c>
      <c r="D29" s="363" t="s">
        <v>287</v>
      </c>
      <c r="E29" s="363" t="s">
        <v>286</v>
      </c>
      <c r="F29" s="17" t="s">
        <v>121</v>
      </c>
      <c r="G29" s="17" t="s">
        <v>263</v>
      </c>
    </row>
    <row r="30" spans="1:12" x14ac:dyDescent="0.3">
      <c r="A30" s="85">
        <v>1</v>
      </c>
      <c r="B30" s="386">
        <v>2</v>
      </c>
      <c r="C30" s="387">
        <v>3</v>
      </c>
      <c r="D30" s="387">
        <v>4</v>
      </c>
      <c r="E30" s="387">
        <v>5</v>
      </c>
      <c r="F30" s="85">
        <v>6</v>
      </c>
      <c r="G30" s="85">
        <v>7</v>
      </c>
    </row>
    <row r="31" spans="1:12" x14ac:dyDescent="0.3">
      <c r="A31" s="53" t="s">
        <v>1</v>
      </c>
      <c r="B31" s="364">
        <f>SUM(B32+B34+B36+B39+B43)</f>
        <v>275663.48</v>
      </c>
      <c r="C31" s="365">
        <f>SUM(C32+C34+C36+C39+C43)</f>
        <v>625535</v>
      </c>
      <c r="D31" s="365">
        <f>SUM(D32+D34+D36+D39+D43)</f>
        <v>0</v>
      </c>
      <c r="E31" s="365">
        <f>SUM(E32+E34+E36+E39+E43)</f>
        <v>361790.68</v>
      </c>
      <c r="F31" s="49">
        <f>SUM(E31/B31*100)</f>
        <v>131.24360180028199</v>
      </c>
      <c r="G31" s="49">
        <f>SUM(E31/C31*100)</f>
        <v>57.837000327719466</v>
      </c>
    </row>
    <row r="32" spans="1:12" ht="15.75" customHeight="1" x14ac:dyDescent="0.3">
      <c r="A32" s="46" t="s">
        <v>33</v>
      </c>
      <c r="B32" s="366">
        <f>SUM(B33)</f>
        <v>0</v>
      </c>
      <c r="C32" s="367">
        <f>SUM(C33)</f>
        <v>3791</v>
      </c>
      <c r="D32" s="367">
        <f>SUM(D33)</f>
        <v>0</v>
      </c>
      <c r="E32" s="367">
        <f>SUM(E33)</f>
        <v>0</v>
      </c>
      <c r="F32" s="95" t="e">
        <f t="shared" ref="F32:F45" si="2">SUM(E32/B32*100)</f>
        <v>#DIV/0!</v>
      </c>
      <c r="G32" s="93">
        <f t="shared" ref="G32:G45" si="3">SUM(E32/C32*100)</f>
        <v>0</v>
      </c>
    </row>
    <row r="33" spans="1:11" x14ac:dyDescent="0.3">
      <c r="A33" s="37" t="s">
        <v>34</v>
      </c>
      <c r="B33" s="368"/>
      <c r="C33" s="369">
        <v>3791</v>
      </c>
      <c r="D33" s="369"/>
      <c r="E33" s="369"/>
      <c r="F33" s="96" t="e">
        <f t="shared" si="2"/>
        <v>#DIV/0!</v>
      </c>
      <c r="G33" s="93">
        <f t="shared" si="3"/>
        <v>0</v>
      </c>
    </row>
    <row r="34" spans="1:11" x14ac:dyDescent="0.3">
      <c r="A34" s="46" t="s">
        <v>35</v>
      </c>
      <c r="B34" s="370">
        <f>SUM(B35)</f>
        <v>0</v>
      </c>
      <c r="C34" s="371">
        <f>SUM(C35)</f>
        <v>0</v>
      </c>
      <c r="D34" s="371">
        <f>SUM(D35)</f>
        <v>0</v>
      </c>
      <c r="E34" s="371">
        <f>SUM(E35)</f>
        <v>0</v>
      </c>
      <c r="F34" s="92" t="e">
        <f t="shared" si="2"/>
        <v>#DIV/0!</v>
      </c>
      <c r="G34" s="93" t="e">
        <f t="shared" si="3"/>
        <v>#DIV/0!</v>
      </c>
    </row>
    <row r="35" spans="1:11" x14ac:dyDescent="0.3">
      <c r="A35" s="22" t="s">
        <v>54</v>
      </c>
      <c r="B35" s="368"/>
      <c r="C35" s="369">
        <v>0</v>
      </c>
      <c r="D35" s="369"/>
      <c r="E35" s="369">
        <v>0</v>
      </c>
      <c r="F35" s="93" t="e">
        <f t="shared" si="2"/>
        <v>#DIV/0!</v>
      </c>
      <c r="G35" s="93" t="e">
        <f t="shared" si="3"/>
        <v>#DIV/0!</v>
      </c>
      <c r="I35" s="90"/>
      <c r="J35" s="91"/>
    </row>
    <row r="36" spans="1:11" ht="26.4" x14ac:dyDescent="0.3">
      <c r="A36" s="43" t="s">
        <v>32</v>
      </c>
      <c r="B36" s="370">
        <f>SUM(B37+B38)</f>
        <v>24048.86</v>
      </c>
      <c r="C36" s="371">
        <f>SUM(C37+C38)</f>
        <v>77785</v>
      </c>
      <c r="D36" s="371">
        <f>SUM(D37+D38)</f>
        <v>0</v>
      </c>
      <c r="E36" s="371">
        <f>SUM(E37+E38)</f>
        <v>33147.33</v>
      </c>
      <c r="F36" s="92">
        <f t="shared" si="2"/>
        <v>137.8332694356406</v>
      </c>
      <c r="G36" s="93">
        <f t="shared" si="3"/>
        <v>42.614038696406766</v>
      </c>
    </row>
    <row r="37" spans="1:11" ht="39.6" x14ac:dyDescent="0.3">
      <c r="A37" s="40" t="s">
        <v>111</v>
      </c>
      <c r="B37" s="368"/>
      <c r="C37" s="369">
        <v>0</v>
      </c>
      <c r="D37" s="369"/>
      <c r="E37" s="369">
        <v>0</v>
      </c>
      <c r="F37" s="96" t="e">
        <f t="shared" si="2"/>
        <v>#DIV/0!</v>
      </c>
      <c r="G37" s="93" t="e">
        <f t="shared" si="3"/>
        <v>#DIV/0!</v>
      </c>
    </row>
    <row r="38" spans="1:11" x14ac:dyDescent="0.3">
      <c r="A38" s="40" t="s">
        <v>55</v>
      </c>
      <c r="B38" s="368">
        <v>24048.86</v>
      </c>
      <c r="C38" s="369">
        <v>77785</v>
      </c>
      <c r="D38" s="369"/>
      <c r="E38" s="369">
        <v>33147.33</v>
      </c>
      <c r="F38" s="96">
        <f t="shared" si="2"/>
        <v>137.8332694356406</v>
      </c>
      <c r="G38" s="93">
        <f t="shared" si="3"/>
        <v>42.614038696406766</v>
      </c>
    </row>
    <row r="39" spans="1:11" x14ac:dyDescent="0.3">
      <c r="A39" s="52" t="s">
        <v>56</v>
      </c>
      <c r="B39" s="370">
        <f>SUM(B40:B41:B42)</f>
        <v>251173.18</v>
      </c>
      <c r="C39" s="371">
        <f>SUM(C40:C42)</f>
        <v>542609</v>
      </c>
      <c r="D39" s="371">
        <f>SUM(D40:D42)</f>
        <v>0</v>
      </c>
      <c r="E39" s="371">
        <f>SUM(E40+E41+E42)</f>
        <v>326573.34999999998</v>
      </c>
      <c r="F39" s="92">
        <f t="shared" si="2"/>
        <v>130.019196317059</v>
      </c>
      <c r="G39" s="93">
        <f t="shared" si="3"/>
        <v>60.185759911833379</v>
      </c>
    </row>
    <row r="40" spans="1:11" x14ac:dyDescent="0.3">
      <c r="A40" s="40" t="s">
        <v>58</v>
      </c>
      <c r="B40" s="368"/>
      <c r="C40" s="369">
        <v>0</v>
      </c>
      <c r="D40" s="369"/>
      <c r="E40" s="369">
        <v>0</v>
      </c>
      <c r="F40" s="96" t="e">
        <f t="shared" si="2"/>
        <v>#DIV/0!</v>
      </c>
      <c r="G40" s="93" t="e">
        <f t="shared" si="3"/>
        <v>#DIV/0!</v>
      </c>
    </row>
    <row r="41" spans="1:11" x14ac:dyDescent="0.3">
      <c r="A41" s="40" t="s">
        <v>57</v>
      </c>
      <c r="B41" s="368"/>
      <c r="C41" s="369">
        <v>0</v>
      </c>
      <c r="D41" s="369"/>
      <c r="E41" s="369">
        <v>0</v>
      </c>
      <c r="F41" s="96" t="e">
        <f t="shared" si="2"/>
        <v>#DIV/0!</v>
      </c>
      <c r="G41" s="93" t="e">
        <f t="shared" si="3"/>
        <v>#DIV/0!</v>
      </c>
    </row>
    <row r="42" spans="1:11" ht="26.4" x14ac:dyDescent="0.3">
      <c r="A42" s="40" t="s">
        <v>59</v>
      </c>
      <c r="B42" s="368">
        <v>251173.18</v>
      </c>
      <c r="C42" s="369">
        <v>542609</v>
      </c>
      <c r="D42" s="369"/>
      <c r="E42" s="369">
        <v>326573.34999999998</v>
      </c>
      <c r="F42" s="96">
        <f t="shared" si="2"/>
        <v>130.019196317059</v>
      </c>
      <c r="G42" s="93">
        <f t="shared" si="3"/>
        <v>60.185759911833379</v>
      </c>
      <c r="K42" s="94"/>
    </row>
    <row r="43" spans="1:11" x14ac:dyDescent="0.3">
      <c r="A43" s="52" t="s">
        <v>112</v>
      </c>
      <c r="B43" s="370">
        <f>SUM(B44+B45)</f>
        <v>441.44</v>
      </c>
      <c r="C43" s="371">
        <f>SUM(C44+C45)</f>
        <v>1350</v>
      </c>
      <c r="D43" s="371">
        <f>SUM(D44)</f>
        <v>0</v>
      </c>
      <c r="E43" s="371">
        <f>SUM(E44)</f>
        <v>2070</v>
      </c>
      <c r="F43" s="92">
        <f t="shared" si="2"/>
        <v>468.91989851395437</v>
      </c>
      <c r="G43" s="93">
        <f t="shared" si="3"/>
        <v>153.33333333333334</v>
      </c>
    </row>
    <row r="44" spans="1:11" ht="26.4" x14ac:dyDescent="0.3">
      <c r="A44" s="40" t="s">
        <v>113</v>
      </c>
      <c r="B44" s="368">
        <v>441.44</v>
      </c>
      <c r="C44" s="369">
        <v>1350</v>
      </c>
      <c r="D44" s="369"/>
      <c r="E44" s="369">
        <v>2070</v>
      </c>
      <c r="F44" s="96">
        <f t="shared" si="2"/>
        <v>468.91989851395437</v>
      </c>
      <c r="G44" s="93">
        <f t="shared" si="3"/>
        <v>153.33333333333334</v>
      </c>
    </row>
    <row r="45" spans="1:11" x14ac:dyDescent="0.3">
      <c r="A45" s="10" t="s">
        <v>241</v>
      </c>
      <c r="B45" s="368">
        <v>0</v>
      </c>
      <c r="C45" s="369">
        <v>0</v>
      </c>
      <c r="D45" s="369"/>
      <c r="E45" s="369">
        <v>0</v>
      </c>
      <c r="F45" s="8" t="e">
        <f t="shared" si="2"/>
        <v>#DIV/0!</v>
      </c>
      <c r="G45" s="93" t="e">
        <f t="shared" si="3"/>
        <v>#DIV/0!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4" workbookViewId="0">
      <selection activeCell="E13" sqref="E13"/>
    </sheetView>
  </sheetViews>
  <sheetFormatPr defaultRowHeight="14.4" x14ac:dyDescent="0.3"/>
  <cols>
    <col min="1" max="1" width="37.6640625" customWidth="1"/>
    <col min="2" max="5" width="25.33203125" customWidth="1"/>
    <col min="6" max="6" width="16.6640625" customWidth="1"/>
    <col min="7" max="7" width="15.5546875" customWidth="1"/>
  </cols>
  <sheetData>
    <row r="1" spans="1:11" ht="42" customHeight="1" x14ac:dyDescent="0.3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8" customHeight="1" x14ac:dyDescent="0.3">
      <c r="A2" s="4"/>
      <c r="B2" s="4"/>
      <c r="C2" s="21"/>
      <c r="D2" s="4"/>
      <c r="E2" s="4"/>
      <c r="F2" s="4"/>
      <c r="G2" s="21"/>
    </row>
    <row r="3" spans="1:11" ht="15.6" x14ac:dyDescent="0.3">
      <c r="A3" s="511"/>
      <c r="B3" s="511"/>
      <c r="C3" s="511"/>
      <c r="D3" s="511"/>
      <c r="E3" s="520"/>
      <c r="F3" s="520"/>
      <c r="G3" s="67"/>
    </row>
    <row r="4" spans="1:11" ht="17.399999999999999" x14ac:dyDescent="0.3">
      <c r="A4" s="4"/>
      <c r="B4" s="4"/>
      <c r="C4" s="4"/>
      <c r="D4" s="4"/>
      <c r="E4" s="5"/>
      <c r="F4" s="5"/>
      <c r="G4" s="5"/>
    </row>
    <row r="5" spans="1:11" ht="18" customHeight="1" x14ac:dyDescent="0.3">
      <c r="A5" s="511"/>
      <c r="B5" s="521"/>
      <c r="C5" s="521"/>
      <c r="D5" s="521"/>
      <c r="E5" s="521"/>
      <c r="F5" s="521"/>
      <c r="G5" s="68"/>
    </row>
    <row r="6" spans="1:11" ht="17.399999999999999" x14ac:dyDescent="0.3">
      <c r="A6" s="4"/>
      <c r="B6" s="4"/>
      <c r="C6" s="4"/>
      <c r="D6" s="4"/>
      <c r="E6" s="5"/>
      <c r="F6" s="5"/>
      <c r="G6" s="5"/>
    </row>
    <row r="7" spans="1:11" ht="15.6" x14ac:dyDescent="0.3">
      <c r="A7" s="511" t="s">
        <v>125</v>
      </c>
      <c r="B7" s="532"/>
      <c r="C7" s="532"/>
      <c r="D7" s="532"/>
      <c r="E7" s="532"/>
      <c r="F7" s="532"/>
      <c r="G7" s="69"/>
    </row>
    <row r="8" spans="1:11" ht="17.399999999999999" x14ac:dyDescent="0.3">
      <c r="A8" s="4"/>
      <c r="B8" s="4"/>
      <c r="C8" s="4"/>
      <c r="D8" s="4"/>
      <c r="E8" s="5"/>
      <c r="F8" s="5"/>
      <c r="G8" s="5"/>
    </row>
    <row r="9" spans="1:11" ht="26.4" x14ac:dyDescent="0.3">
      <c r="A9" s="3" t="s">
        <v>31</v>
      </c>
      <c r="B9" s="3" t="s">
        <v>270</v>
      </c>
      <c r="C9" s="3" t="s">
        <v>288</v>
      </c>
      <c r="D9" s="3" t="s">
        <v>284</v>
      </c>
      <c r="E9" s="3" t="s">
        <v>282</v>
      </c>
      <c r="F9" s="3" t="s">
        <v>135</v>
      </c>
      <c r="G9" s="3" t="s">
        <v>264</v>
      </c>
    </row>
    <row r="10" spans="1:11" s="98" customFormat="1" x14ac:dyDescent="0.3">
      <c r="A10" s="85">
        <v>1</v>
      </c>
      <c r="B10" s="86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</row>
    <row r="11" spans="1:11" ht="15.75" customHeight="1" x14ac:dyDescent="0.3">
      <c r="A11" s="54" t="s">
        <v>9</v>
      </c>
      <c r="B11" s="372">
        <f>SUM(B12)</f>
        <v>275663.48</v>
      </c>
      <c r="C11" s="328">
        <f>SUM(C12)</f>
        <v>625535</v>
      </c>
      <c r="D11" s="328">
        <f>SUM(D12)</f>
        <v>0</v>
      </c>
      <c r="E11" s="328">
        <f>SUM(E12)</f>
        <v>361790.68</v>
      </c>
      <c r="F11" s="26">
        <f>SUM(E11/B11*100)</f>
        <v>131.24360180028199</v>
      </c>
      <c r="G11" s="26">
        <f>SUM(E11/B11*100)</f>
        <v>131.24360180028199</v>
      </c>
    </row>
    <row r="12" spans="1:11" ht="15.75" customHeight="1" x14ac:dyDescent="0.3">
      <c r="A12" s="102" t="s">
        <v>50</v>
      </c>
      <c r="B12" s="479">
        <f>SUM(B13:B15)</f>
        <v>275663.48</v>
      </c>
      <c r="C12" s="336">
        <f>SUM(C13:C15)</f>
        <v>625535</v>
      </c>
      <c r="D12" s="336">
        <f>SUM(D13:D15)</f>
        <v>0</v>
      </c>
      <c r="E12" s="336">
        <f>SUM(E13:E15)</f>
        <v>361790.68</v>
      </c>
      <c r="F12" s="478">
        <f t="shared" ref="F12:F15" si="0">SUM(E12/B12*100)</f>
        <v>131.24360180028199</v>
      </c>
      <c r="G12" s="478">
        <f t="shared" ref="G12:G15" si="1">SUM(E12/B12*100)</f>
        <v>131.24360180028199</v>
      </c>
    </row>
    <row r="13" spans="1:11" ht="26.4" x14ac:dyDescent="0.3">
      <c r="A13" s="15" t="s">
        <v>51</v>
      </c>
      <c r="B13" s="360">
        <v>275663.48</v>
      </c>
      <c r="C13" s="334">
        <v>625535</v>
      </c>
      <c r="D13" s="334"/>
      <c r="E13" s="334">
        <v>361790.68</v>
      </c>
      <c r="F13" s="7">
        <f t="shared" si="0"/>
        <v>131.24360180028199</v>
      </c>
      <c r="G13" s="41">
        <f t="shared" si="1"/>
        <v>131.24360180028199</v>
      </c>
    </row>
    <row r="14" spans="1:11" x14ac:dyDescent="0.3">
      <c r="A14" s="14" t="s">
        <v>52</v>
      </c>
      <c r="B14" s="360"/>
      <c r="C14" s="334"/>
      <c r="D14" s="334"/>
      <c r="E14" s="334"/>
      <c r="F14" s="7" t="e">
        <f t="shared" si="0"/>
        <v>#DIV/0!</v>
      </c>
      <c r="G14" s="41" t="e">
        <f t="shared" si="1"/>
        <v>#DIV/0!</v>
      </c>
    </row>
    <row r="15" spans="1:11" ht="26.4" x14ac:dyDescent="0.3">
      <c r="A15" s="39" t="s">
        <v>53</v>
      </c>
      <c r="B15" s="360"/>
      <c r="C15" s="334"/>
      <c r="D15" s="334"/>
      <c r="E15" s="334"/>
      <c r="F15" s="7" t="e">
        <f t="shared" si="0"/>
        <v>#DIV/0!</v>
      </c>
      <c r="G15" s="41" t="e">
        <f t="shared" si="1"/>
        <v>#DIV/0!</v>
      </c>
    </row>
    <row r="16" spans="1:11" x14ac:dyDescent="0.3">
      <c r="A16" s="9"/>
      <c r="B16" s="6"/>
      <c r="C16" s="7"/>
      <c r="D16" s="7"/>
      <c r="E16" s="7"/>
      <c r="F16" s="8"/>
      <c r="G16" s="8"/>
    </row>
    <row r="17" spans="1:7" x14ac:dyDescent="0.3">
      <c r="A17" s="16"/>
      <c r="B17" s="6"/>
      <c r="C17" s="7"/>
      <c r="D17" s="7"/>
      <c r="E17" s="7"/>
      <c r="F17" s="8"/>
      <c r="G17" s="8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F9" sqref="F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7" width="25.33203125" customWidth="1"/>
    <col min="8" max="8" width="16" customWidth="1"/>
    <col min="9" max="9" width="11.6640625" customWidth="1"/>
  </cols>
  <sheetData>
    <row r="1" spans="1:9" ht="42" customHeight="1" x14ac:dyDescent="0.3">
      <c r="A1" s="511"/>
      <c r="B1" s="511"/>
      <c r="C1" s="511"/>
      <c r="D1" s="511"/>
      <c r="E1" s="511"/>
      <c r="F1" s="511"/>
      <c r="G1" s="511"/>
      <c r="H1" s="511"/>
    </row>
    <row r="2" spans="1:9" ht="18" customHeight="1" x14ac:dyDescent="0.3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3">
      <c r="A3" s="511" t="s">
        <v>12</v>
      </c>
      <c r="B3" s="511"/>
      <c r="C3" s="511"/>
      <c r="D3" s="511"/>
      <c r="E3" s="511"/>
      <c r="F3" s="511"/>
      <c r="G3" s="511"/>
      <c r="H3" s="511"/>
    </row>
    <row r="4" spans="1:9" ht="17.399999999999999" x14ac:dyDescent="0.3">
      <c r="A4" s="4"/>
      <c r="B4" s="4"/>
      <c r="C4" s="4"/>
      <c r="D4" s="4"/>
      <c r="E4" s="4"/>
      <c r="F4" s="4"/>
      <c r="G4" s="5"/>
      <c r="H4" s="5"/>
    </row>
    <row r="5" spans="1:9" ht="18" customHeight="1" x14ac:dyDescent="0.3">
      <c r="A5" s="511" t="s">
        <v>37</v>
      </c>
      <c r="B5" s="511"/>
      <c r="C5" s="511"/>
      <c r="D5" s="511"/>
      <c r="E5" s="511"/>
      <c r="F5" s="511"/>
      <c r="G5" s="511"/>
      <c r="H5" s="511"/>
    </row>
    <row r="6" spans="1:9" ht="17.399999999999999" x14ac:dyDescent="0.3">
      <c r="A6" s="4"/>
      <c r="B6" s="4"/>
      <c r="C6" s="4"/>
      <c r="D6" s="4"/>
      <c r="E6" s="4"/>
      <c r="F6" s="4"/>
      <c r="G6" s="5"/>
      <c r="H6" s="5"/>
    </row>
    <row r="7" spans="1:9" ht="26.4" x14ac:dyDescent="0.3">
      <c r="A7" s="3" t="s">
        <v>2</v>
      </c>
      <c r="B7" s="101" t="s">
        <v>3</v>
      </c>
      <c r="C7" s="101" t="s">
        <v>23</v>
      </c>
      <c r="D7" s="3" t="s">
        <v>270</v>
      </c>
      <c r="E7" s="3" t="s">
        <v>281</v>
      </c>
      <c r="F7" s="3" t="s">
        <v>284</v>
      </c>
      <c r="G7" s="3" t="s">
        <v>282</v>
      </c>
      <c r="H7" s="3" t="s">
        <v>135</v>
      </c>
      <c r="I7" s="3" t="s">
        <v>234</v>
      </c>
    </row>
    <row r="8" spans="1:9" x14ac:dyDescent="0.3">
      <c r="A8" s="29"/>
      <c r="B8" s="30"/>
      <c r="C8" s="28" t="s">
        <v>39</v>
      </c>
      <c r="D8" s="30"/>
      <c r="E8" s="29"/>
      <c r="F8" s="29"/>
      <c r="G8" s="29"/>
      <c r="H8" s="29"/>
      <c r="I8" s="115"/>
    </row>
    <row r="9" spans="1:9" ht="26.4" x14ac:dyDescent="0.3">
      <c r="A9" s="9">
        <v>8</v>
      </c>
      <c r="B9" s="9"/>
      <c r="C9" s="9" t="s">
        <v>10</v>
      </c>
      <c r="D9" s="6"/>
      <c r="E9" s="7"/>
      <c r="F9" s="7"/>
      <c r="G9" s="7"/>
      <c r="H9" s="7"/>
      <c r="I9" s="115"/>
    </row>
    <row r="10" spans="1:9" x14ac:dyDescent="0.3">
      <c r="A10" s="9"/>
      <c r="B10" s="13">
        <v>84</v>
      </c>
      <c r="C10" s="13" t="s">
        <v>16</v>
      </c>
      <c r="D10" s="6"/>
      <c r="E10" s="7"/>
      <c r="F10" s="7"/>
      <c r="G10" s="7"/>
      <c r="H10" s="7"/>
      <c r="I10" s="115"/>
    </row>
    <row r="11" spans="1:9" x14ac:dyDescent="0.3">
      <c r="A11" s="9"/>
      <c r="B11" s="13"/>
      <c r="C11" s="31"/>
      <c r="D11" s="6"/>
      <c r="E11" s="7"/>
      <c r="F11" s="7"/>
      <c r="G11" s="7"/>
      <c r="H11" s="7"/>
      <c r="I11" s="115"/>
    </row>
    <row r="12" spans="1:9" x14ac:dyDescent="0.3">
      <c r="A12" s="9"/>
      <c r="B12" s="13"/>
      <c r="C12" s="28" t="s">
        <v>42</v>
      </c>
      <c r="D12" s="6"/>
      <c r="E12" s="7"/>
      <c r="F12" s="7"/>
      <c r="G12" s="7"/>
      <c r="H12" s="7"/>
      <c r="I12" s="115"/>
    </row>
    <row r="13" spans="1:9" ht="26.4" x14ac:dyDescent="0.3">
      <c r="A13" s="11">
        <v>5</v>
      </c>
      <c r="B13" s="12"/>
      <c r="C13" s="22" t="s">
        <v>11</v>
      </c>
      <c r="D13" s="6"/>
      <c r="E13" s="7"/>
      <c r="F13" s="7"/>
      <c r="G13" s="7"/>
      <c r="H13" s="7"/>
      <c r="I13" s="115"/>
    </row>
    <row r="14" spans="1:9" ht="26.4" x14ac:dyDescent="0.3">
      <c r="A14" s="13"/>
      <c r="B14" s="13">
        <v>54</v>
      </c>
      <c r="C14" s="23" t="s">
        <v>17</v>
      </c>
      <c r="D14" s="6"/>
      <c r="E14" s="7"/>
      <c r="F14" s="7"/>
      <c r="G14" s="7"/>
      <c r="H14" s="8"/>
      <c r="I14" s="115"/>
    </row>
    <row r="15" spans="1:9" x14ac:dyDescent="0.3">
      <c r="I15" s="113"/>
    </row>
    <row r="16" spans="1:9" x14ac:dyDescent="0.3">
      <c r="I16" s="113"/>
    </row>
    <row r="17" spans="9:9" x14ac:dyDescent="0.3">
      <c r="I17" s="113"/>
    </row>
    <row r="18" spans="9:9" x14ac:dyDescent="0.3">
      <c r="I18" s="113"/>
    </row>
    <row r="19" spans="9:9" x14ac:dyDescent="0.3">
      <c r="I19" s="113"/>
    </row>
    <row r="20" spans="9:9" x14ac:dyDescent="0.3">
      <c r="I20" s="113"/>
    </row>
    <row r="21" spans="9:9" x14ac:dyDescent="0.3">
      <c r="I21" s="113"/>
    </row>
    <row r="22" spans="9:9" x14ac:dyDescent="0.3">
      <c r="I22" s="11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A2" workbookViewId="0">
      <selection activeCell="E9" sqref="E9"/>
    </sheetView>
  </sheetViews>
  <sheetFormatPr defaultRowHeight="14.4" x14ac:dyDescent="0.3"/>
  <cols>
    <col min="1" max="5" width="25.33203125" customWidth="1"/>
    <col min="6" max="6" width="16.33203125" customWidth="1"/>
    <col min="7" max="7" width="10.33203125" customWidth="1"/>
  </cols>
  <sheetData>
    <row r="1" spans="1:7" ht="42" customHeight="1" x14ac:dyDescent="0.3">
      <c r="A1" s="511"/>
      <c r="B1" s="511"/>
      <c r="C1" s="511"/>
      <c r="D1" s="511"/>
      <c r="E1" s="511"/>
      <c r="F1" s="511"/>
    </row>
    <row r="2" spans="1:7" ht="18" customHeight="1" x14ac:dyDescent="0.3">
      <c r="A2" s="21"/>
      <c r="B2" s="21"/>
      <c r="C2" s="21"/>
      <c r="D2" s="21"/>
      <c r="E2" s="21"/>
      <c r="F2" s="21"/>
    </row>
    <row r="3" spans="1:7" ht="15.75" customHeight="1" x14ac:dyDescent="0.3">
      <c r="A3" s="511" t="s">
        <v>12</v>
      </c>
      <c r="B3" s="511"/>
      <c r="C3" s="511"/>
      <c r="D3" s="511"/>
      <c r="E3" s="511"/>
      <c r="F3" s="511"/>
    </row>
    <row r="4" spans="1:7" ht="17.399999999999999" x14ac:dyDescent="0.3">
      <c r="A4" s="21"/>
      <c r="B4" s="21"/>
      <c r="C4" s="21"/>
      <c r="D4" s="21"/>
      <c r="E4" s="5"/>
      <c r="F4" s="5"/>
    </row>
    <row r="5" spans="1:7" ht="18" customHeight="1" x14ac:dyDescent="0.3">
      <c r="A5" s="511" t="s">
        <v>38</v>
      </c>
      <c r="B5" s="511"/>
      <c r="C5" s="511"/>
      <c r="D5" s="511"/>
      <c r="E5" s="511"/>
      <c r="F5" s="511"/>
    </row>
    <row r="6" spans="1:7" ht="17.399999999999999" x14ac:dyDescent="0.3">
      <c r="A6" s="21"/>
      <c r="B6" s="21"/>
      <c r="C6" s="21"/>
      <c r="D6" s="21"/>
      <c r="E6" s="5"/>
      <c r="F6" s="5"/>
    </row>
    <row r="7" spans="1:7" ht="26.4" x14ac:dyDescent="0.3">
      <c r="A7" s="101" t="s">
        <v>31</v>
      </c>
      <c r="B7" s="3" t="s">
        <v>270</v>
      </c>
      <c r="C7" s="3" t="s">
        <v>281</v>
      </c>
      <c r="D7" s="3" t="s">
        <v>284</v>
      </c>
      <c r="E7" s="3" t="s">
        <v>282</v>
      </c>
      <c r="F7" s="3" t="s">
        <v>135</v>
      </c>
      <c r="G7" s="3" t="s">
        <v>234</v>
      </c>
    </row>
    <row r="8" spans="1:7" x14ac:dyDescent="0.3">
      <c r="A8" s="9" t="s">
        <v>39</v>
      </c>
      <c r="B8" s="6"/>
      <c r="C8" s="7"/>
      <c r="D8" s="7"/>
      <c r="E8" s="7"/>
      <c r="F8" s="7"/>
      <c r="G8" s="115"/>
    </row>
    <row r="9" spans="1:7" ht="26.4" x14ac:dyDescent="0.3">
      <c r="A9" s="9" t="s">
        <v>40</v>
      </c>
      <c r="B9" s="6"/>
      <c r="C9" s="7"/>
      <c r="D9" s="7"/>
      <c r="E9" s="7"/>
      <c r="F9" s="7"/>
      <c r="G9" s="115"/>
    </row>
    <row r="10" spans="1:7" ht="26.4" x14ac:dyDescent="0.3">
      <c r="A10" s="15" t="s">
        <v>41</v>
      </c>
      <c r="B10" s="6"/>
      <c r="C10" s="7"/>
      <c r="D10" s="7"/>
      <c r="E10" s="7"/>
      <c r="F10" s="7"/>
      <c r="G10" s="115"/>
    </row>
    <row r="11" spans="1:7" x14ac:dyDescent="0.3">
      <c r="A11" s="15"/>
      <c r="B11" s="6"/>
      <c r="C11" s="7"/>
      <c r="D11" s="7"/>
      <c r="E11" s="7"/>
      <c r="F11" s="7"/>
      <c r="G11" s="115"/>
    </row>
    <row r="12" spans="1:7" x14ac:dyDescent="0.3">
      <c r="A12" s="9" t="s">
        <v>42</v>
      </c>
      <c r="B12" s="6"/>
      <c r="C12" s="7"/>
      <c r="D12" s="7"/>
      <c r="E12" s="7"/>
      <c r="F12" s="7"/>
      <c r="G12" s="115"/>
    </row>
    <row r="13" spans="1:7" x14ac:dyDescent="0.3">
      <c r="A13" s="22" t="s">
        <v>33</v>
      </c>
      <c r="B13" s="6"/>
      <c r="C13" s="7"/>
      <c r="D13" s="7"/>
      <c r="E13" s="7"/>
      <c r="F13" s="7"/>
      <c r="G13" s="115"/>
    </row>
    <row r="14" spans="1:7" x14ac:dyDescent="0.3">
      <c r="A14" s="10" t="s">
        <v>34</v>
      </c>
      <c r="B14" s="6">
        <v>24049</v>
      </c>
      <c r="C14" s="7">
        <v>33147</v>
      </c>
      <c r="D14" s="7"/>
      <c r="E14" s="7">
        <v>33147.33</v>
      </c>
      <c r="F14" s="8"/>
      <c r="G14" s="115"/>
    </row>
    <row r="15" spans="1:7" x14ac:dyDescent="0.3">
      <c r="A15" s="22" t="s">
        <v>35</v>
      </c>
      <c r="B15" s="6"/>
      <c r="C15" s="7"/>
      <c r="D15" s="7"/>
      <c r="E15" s="7"/>
      <c r="F15" s="8"/>
      <c r="G15" s="115"/>
    </row>
    <row r="16" spans="1:7" x14ac:dyDescent="0.3">
      <c r="A16" s="10" t="s">
        <v>36</v>
      </c>
      <c r="B16" s="6"/>
      <c r="C16" s="7"/>
      <c r="D16" s="7"/>
      <c r="E16" s="7"/>
      <c r="F16" s="8"/>
      <c r="G16" s="11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8"/>
  <sheetViews>
    <sheetView tabSelected="1" topLeftCell="A2" zoomScaleNormal="100" workbookViewId="0">
      <selection activeCell="F167" sqref="F16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8" width="25.33203125" customWidth="1"/>
    <col min="9" max="9" width="17.6640625" customWidth="1"/>
    <col min="10" max="10" width="17.6640625" style="91" customWidth="1"/>
  </cols>
  <sheetData>
    <row r="1" spans="1:11" ht="42" customHeight="1" x14ac:dyDescent="0.3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7.399999999999999" x14ac:dyDescent="0.3">
      <c r="A2" s="4"/>
      <c r="B2" s="4"/>
      <c r="C2" s="4"/>
      <c r="D2" s="4"/>
      <c r="E2" s="4"/>
      <c r="F2" s="4"/>
      <c r="G2" s="4"/>
      <c r="H2" s="5"/>
      <c r="I2" s="5"/>
      <c r="J2" s="415"/>
    </row>
    <row r="3" spans="1:11" ht="17.399999999999999" x14ac:dyDescent="0.3">
      <c r="A3" s="21"/>
      <c r="B3" s="21"/>
      <c r="C3" s="21"/>
      <c r="D3" s="21"/>
      <c r="E3" s="21"/>
      <c r="F3" s="99" t="s">
        <v>126</v>
      </c>
      <c r="G3" s="21"/>
      <c r="H3" s="5"/>
      <c r="I3" s="5"/>
      <c r="J3" s="415"/>
    </row>
    <row r="4" spans="1:11" ht="17.399999999999999" x14ac:dyDescent="0.3">
      <c r="A4" s="21"/>
      <c r="B4" s="21"/>
      <c r="C4" s="21"/>
      <c r="D4" s="21"/>
      <c r="E4" s="21"/>
      <c r="F4" s="99"/>
      <c r="G4" s="21"/>
      <c r="H4" s="5"/>
      <c r="I4" s="5"/>
      <c r="J4" s="415"/>
    </row>
    <row r="5" spans="1:11" ht="18" customHeight="1" x14ac:dyDescent="0.3">
      <c r="A5" s="511" t="s">
        <v>127</v>
      </c>
      <c r="B5" s="511"/>
      <c r="C5" s="511"/>
      <c r="D5" s="511"/>
      <c r="E5" s="511"/>
      <c r="F5" s="511"/>
      <c r="G5" s="511"/>
      <c r="H5" s="511"/>
      <c r="I5" s="511"/>
      <c r="J5" s="416"/>
    </row>
    <row r="6" spans="1:11" ht="17.399999999999999" x14ac:dyDescent="0.3">
      <c r="A6" s="4"/>
      <c r="B6" s="4"/>
      <c r="C6" s="4"/>
      <c r="D6" s="4"/>
      <c r="E6" s="4"/>
      <c r="F6" s="4"/>
      <c r="G6" s="4"/>
      <c r="H6" s="5"/>
      <c r="I6" s="5"/>
      <c r="J6" s="415"/>
    </row>
    <row r="7" spans="1:11" ht="26.4" x14ac:dyDescent="0.3">
      <c r="A7" s="595" t="s">
        <v>13</v>
      </c>
      <c r="B7" s="595"/>
      <c r="C7" s="595"/>
      <c r="D7" s="3" t="s">
        <v>14</v>
      </c>
      <c r="E7" s="3" t="s">
        <v>270</v>
      </c>
      <c r="F7" s="3" t="s">
        <v>281</v>
      </c>
      <c r="G7" s="3" t="s">
        <v>284</v>
      </c>
      <c r="H7" s="3" t="s">
        <v>282</v>
      </c>
      <c r="I7" s="3" t="s">
        <v>134</v>
      </c>
      <c r="J7" s="417" t="s">
        <v>256</v>
      </c>
    </row>
    <row r="8" spans="1:11" s="98" customFormat="1" x14ac:dyDescent="0.3">
      <c r="A8" s="175"/>
      <c r="B8" s="176"/>
      <c r="C8" s="177"/>
      <c r="D8" s="86">
        <v>1</v>
      </c>
      <c r="E8" s="85">
        <v>2</v>
      </c>
      <c r="F8" s="85">
        <v>3</v>
      </c>
      <c r="G8" s="85">
        <v>4</v>
      </c>
      <c r="H8" s="85">
        <v>5</v>
      </c>
      <c r="I8" s="85">
        <v>6</v>
      </c>
      <c r="J8" s="322">
        <v>7</v>
      </c>
    </row>
    <row r="9" spans="1:11" s="98" customFormat="1" ht="43.95" customHeight="1" x14ac:dyDescent="0.3">
      <c r="A9" s="182"/>
      <c r="B9" s="178" t="s">
        <v>290</v>
      </c>
      <c r="C9" s="179"/>
      <c r="D9" s="180" t="s">
        <v>278</v>
      </c>
      <c r="E9" s="388">
        <f>SUM(E10+E36+E178)</f>
        <v>275663.48</v>
      </c>
      <c r="F9" s="388">
        <f>SUM(F10+F36+F178)</f>
        <v>625535</v>
      </c>
      <c r="G9" s="388">
        <f>SUM(G10+G36+G178)</f>
        <v>0</v>
      </c>
      <c r="H9" s="388">
        <f>SUM(H10+H36+H178)</f>
        <v>361790.68</v>
      </c>
      <c r="I9" s="389">
        <f>SUM(H9/E9*100)</f>
        <v>131.24360180028199</v>
      </c>
      <c r="J9" s="389">
        <f>SUM(H9/F9*100)</f>
        <v>57.837000327719466</v>
      </c>
    </row>
    <row r="10" spans="1:11" ht="26.4" customHeight="1" x14ac:dyDescent="0.3">
      <c r="A10" s="593" t="s">
        <v>60</v>
      </c>
      <c r="B10" s="593"/>
      <c r="C10" s="593"/>
      <c r="D10" s="168" t="s">
        <v>61</v>
      </c>
      <c r="E10" s="373">
        <f>SUM(E11)</f>
        <v>0</v>
      </c>
      <c r="F10" s="373">
        <f t="shared" ref="F10:H10" si="0">SUM(F11)</f>
        <v>0</v>
      </c>
      <c r="G10" s="373">
        <f t="shared" si="0"/>
        <v>0</v>
      </c>
      <c r="H10" s="373">
        <f t="shared" si="0"/>
        <v>0</v>
      </c>
      <c r="I10" s="320" t="e">
        <f t="shared" ref="I10:I73" si="1">SUM(H10/E10*100)</f>
        <v>#DIV/0!</v>
      </c>
      <c r="J10" s="419" t="e">
        <f t="shared" ref="J10:J73" si="2">SUM(H10/F10*100)</f>
        <v>#DIV/0!</v>
      </c>
    </row>
    <row r="11" spans="1:11" ht="26.4" customHeight="1" x14ac:dyDescent="0.3">
      <c r="A11" s="594" t="s">
        <v>62</v>
      </c>
      <c r="B11" s="594"/>
      <c r="C11" s="594"/>
      <c r="D11" s="173" t="s">
        <v>63</v>
      </c>
      <c r="E11" s="374">
        <f>SUM(E12+E24)</f>
        <v>0</v>
      </c>
      <c r="F11" s="374">
        <f t="shared" ref="F11:H11" si="3">SUM(F12+F24)</f>
        <v>0</v>
      </c>
      <c r="G11" s="374">
        <f t="shared" si="3"/>
        <v>0</v>
      </c>
      <c r="H11" s="374">
        <f t="shared" si="3"/>
        <v>0</v>
      </c>
      <c r="I11" s="321" t="e">
        <f t="shared" si="1"/>
        <v>#DIV/0!</v>
      </c>
      <c r="J11" s="420" t="e">
        <f t="shared" si="2"/>
        <v>#DIV/0!</v>
      </c>
    </row>
    <row r="12" spans="1:11" ht="14.4" customHeight="1" x14ac:dyDescent="0.3">
      <c r="A12" s="596" t="s">
        <v>64</v>
      </c>
      <c r="B12" s="596"/>
      <c r="C12" s="596"/>
      <c r="D12" s="421" t="s">
        <v>65</v>
      </c>
      <c r="E12" s="422">
        <f>SUM(E13)</f>
        <v>0</v>
      </c>
      <c r="F12" s="422">
        <f t="shared" ref="F12:H12" si="4">SUM(F13)</f>
        <v>0</v>
      </c>
      <c r="G12" s="422">
        <f t="shared" si="4"/>
        <v>0</v>
      </c>
      <c r="H12" s="422">
        <f t="shared" si="4"/>
        <v>0</v>
      </c>
      <c r="I12" s="181" t="e">
        <f t="shared" si="1"/>
        <v>#DIV/0!</v>
      </c>
      <c r="J12" s="389" t="e">
        <f t="shared" si="2"/>
        <v>#DIV/0!</v>
      </c>
    </row>
    <row r="13" spans="1:11" x14ac:dyDescent="0.3">
      <c r="A13" s="597">
        <v>3</v>
      </c>
      <c r="B13" s="597"/>
      <c r="C13" s="597"/>
      <c r="D13" s="174" t="s">
        <v>6</v>
      </c>
      <c r="E13" s="375">
        <f>SUM(E14+E21)</f>
        <v>0</v>
      </c>
      <c r="F13" s="375">
        <f t="shared" ref="F13:H13" si="5">SUM(F14+F21)</f>
        <v>0</v>
      </c>
      <c r="G13" s="375">
        <f t="shared" si="5"/>
        <v>0</v>
      </c>
      <c r="H13" s="375">
        <f t="shared" si="5"/>
        <v>0</v>
      </c>
      <c r="I13" s="319" t="e">
        <f t="shared" si="1"/>
        <v>#DIV/0!</v>
      </c>
      <c r="J13" s="439" t="e">
        <f t="shared" si="2"/>
        <v>#DIV/0!</v>
      </c>
    </row>
    <row r="14" spans="1:11" x14ac:dyDescent="0.3">
      <c r="A14" s="589">
        <v>31</v>
      </c>
      <c r="B14" s="590"/>
      <c r="C14" s="591"/>
      <c r="D14" s="159" t="s">
        <v>7</v>
      </c>
      <c r="E14" s="376">
        <f>SUM(E15+E17+E19)</f>
        <v>0</v>
      </c>
      <c r="F14" s="376">
        <f>SUM(F15+F17+F19)</f>
        <v>0</v>
      </c>
      <c r="G14" s="376">
        <f t="shared" ref="G14:H14" si="6">SUM(G15+G17+G19)</f>
        <v>0</v>
      </c>
      <c r="H14" s="376">
        <f t="shared" si="6"/>
        <v>0</v>
      </c>
      <c r="I14" s="318" t="e">
        <f t="shared" si="1"/>
        <v>#DIV/0!</v>
      </c>
      <c r="J14" s="438" t="e">
        <f t="shared" si="2"/>
        <v>#DIV/0!</v>
      </c>
    </row>
    <row r="15" spans="1:11" s="113" customFormat="1" x14ac:dyDescent="0.3">
      <c r="A15" s="199">
        <v>311</v>
      </c>
      <c r="B15" s="200"/>
      <c r="C15" s="190"/>
      <c r="D15" s="190" t="s">
        <v>210</v>
      </c>
      <c r="E15" s="367">
        <f>SUM(E16)</f>
        <v>0</v>
      </c>
      <c r="F15" s="367">
        <v>0</v>
      </c>
      <c r="G15" s="367"/>
      <c r="H15" s="367">
        <f>SUM(H16)</f>
        <v>0</v>
      </c>
      <c r="I15" s="322" t="e">
        <f t="shared" si="1"/>
        <v>#DIV/0!</v>
      </c>
      <c r="J15" s="418" t="e">
        <f t="shared" si="2"/>
        <v>#DIV/0!</v>
      </c>
    </row>
    <row r="16" spans="1:11" s="113" customFormat="1" x14ac:dyDescent="0.3">
      <c r="A16" s="201">
        <v>3111</v>
      </c>
      <c r="B16" s="100"/>
      <c r="C16" s="191"/>
      <c r="D16" s="191" t="s">
        <v>154</v>
      </c>
      <c r="E16" s="369">
        <v>0</v>
      </c>
      <c r="F16" s="369"/>
      <c r="G16" s="369"/>
      <c r="H16" s="369">
        <v>0</v>
      </c>
      <c r="I16" s="85" t="e">
        <f t="shared" si="1"/>
        <v>#DIV/0!</v>
      </c>
      <c r="J16" s="418" t="e">
        <f t="shared" si="2"/>
        <v>#DIV/0!</v>
      </c>
    </row>
    <row r="17" spans="1:10" s="113" customFormat="1" x14ac:dyDescent="0.3">
      <c r="A17" s="199">
        <v>312</v>
      </c>
      <c r="B17" s="200"/>
      <c r="C17" s="190"/>
      <c r="D17" s="190" t="s">
        <v>156</v>
      </c>
      <c r="E17" s="367">
        <f>SUM(E18)</f>
        <v>0</v>
      </c>
      <c r="F17" s="367">
        <v>0</v>
      </c>
      <c r="G17" s="367"/>
      <c r="H17" s="367">
        <f>SUM(H18)</f>
        <v>0</v>
      </c>
      <c r="I17" s="322" t="e">
        <f>SUM(H17/E17*100)</f>
        <v>#DIV/0!</v>
      </c>
      <c r="J17" s="418" t="e">
        <f t="shared" si="2"/>
        <v>#DIV/0!</v>
      </c>
    </row>
    <row r="18" spans="1:10" s="113" customFormat="1" x14ac:dyDescent="0.3">
      <c r="A18" s="201">
        <v>3121</v>
      </c>
      <c r="B18" s="100"/>
      <c r="C18" s="191"/>
      <c r="D18" s="191" t="s">
        <v>156</v>
      </c>
      <c r="E18" s="369">
        <v>0</v>
      </c>
      <c r="F18" s="369"/>
      <c r="G18" s="369"/>
      <c r="H18" s="369">
        <v>0</v>
      </c>
      <c r="I18" s="85" t="e">
        <f t="shared" si="1"/>
        <v>#DIV/0!</v>
      </c>
      <c r="J18" s="418" t="e">
        <f t="shared" si="2"/>
        <v>#DIV/0!</v>
      </c>
    </row>
    <row r="19" spans="1:10" s="113" customFormat="1" x14ac:dyDescent="0.3">
      <c r="A19" s="199">
        <v>313</v>
      </c>
      <c r="B19" s="200"/>
      <c r="C19" s="190"/>
      <c r="D19" s="190" t="s">
        <v>157</v>
      </c>
      <c r="E19" s="367">
        <f>SUM(E20)</f>
        <v>0</v>
      </c>
      <c r="F19" s="367">
        <v>0</v>
      </c>
      <c r="G19" s="367"/>
      <c r="H19" s="367">
        <f>SUM(H20)</f>
        <v>0</v>
      </c>
      <c r="I19" s="322" t="e">
        <f t="shared" si="1"/>
        <v>#DIV/0!</v>
      </c>
      <c r="J19" s="418" t="e">
        <f t="shared" si="2"/>
        <v>#DIV/0!</v>
      </c>
    </row>
    <row r="20" spans="1:10" s="113" customFormat="1" ht="26.4" x14ac:dyDescent="0.3">
      <c r="A20" s="201">
        <v>3132</v>
      </c>
      <c r="B20" s="100"/>
      <c r="C20" s="191"/>
      <c r="D20" s="191" t="s">
        <v>211</v>
      </c>
      <c r="E20" s="369">
        <v>0</v>
      </c>
      <c r="F20" s="369"/>
      <c r="G20" s="369"/>
      <c r="H20" s="369">
        <v>0</v>
      </c>
      <c r="I20" s="85" t="e">
        <f t="shared" si="1"/>
        <v>#DIV/0!</v>
      </c>
      <c r="J20" s="418" t="e">
        <f t="shared" si="2"/>
        <v>#DIV/0!</v>
      </c>
    </row>
    <row r="21" spans="1:10" x14ac:dyDescent="0.3">
      <c r="A21" s="589">
        <v>32</v>
      </c>
      <c r="B21" s="590"/>
      <c r="C21" s="591"/>
      <c r="D21" s="159" t="s">
        <v>15</v>
      </c>
      <c r="E21" s="376">
        <f>SUM(E22)</f>
        <v>0</v>
      </c>
      <c r="F21" s="376">
        <f t="shared" ref="F21:H21" si="7">SUM(F22)</f>
        <v>0</v>
      </c>
      <c r="G21" s="376">
        <f t="shared" si="7"/>
        <v>0</v>
      </c>
      <c r="H21" s="376">
        <f t="shared" si="7"/>
        <v>0</v>
      </c>
      <c r="I21" s="318" t="e">
        <f t="shared" si="1"/>
        <v>#DIV/0!</v>
      </c>
      <c r="J21" s="438" t="e">
        <f t="shared" si="2"/>
        <v>#DIV/0!</v>
      </c>
    </row>
    <row r="22" spans="1:10" s="113" customFormat="1" x14ac:dyDescent="0.3">
      <c r="A22" s="199">
        <v>321</v>
      </c>
      <c r="B22" s="200"/>
      <c r="C22" s="190"/>
      <c r="D22" s="190" t="s">
        <v>160</v>
      </c>
      <c r="E22" s="367">
        <f>SUM(E23)</f>
        <v>0</v>
      </c>
      <c r="F22" s="367">
        <v>0</v>
      </c>
      <c r="G22" s="367"/>
      <c r="H22" s="367">
        <f>SUM(H23)</f>
        <v>0</v>
      </c>
      <c r="I22" s="322" t="e">
        <f t="shared" si="1"/>
        <v>#DIV/0!</v>
      </c>
      <c r="J22" s="418" t="e">
        <f t="shared" si="2"/>
        <v>#DIV/0!</v>
      </c>
    </row>
    <row r="23" spans="1:10" s="113" customFormat="1" ht="26.4" x14ac:dyDescent="0.3">
      <c r="A23" s="201">
        <v>3212</v>
      </c>
      <c r="B23" s="100"/>
      <c r="C23" s="191"/>
      <c r="D23" s="191" t="s">
        <v>212</v>
      </c>
      <c r="E23" s="369">
        <v>0</v>
      </c>
      <c r="F23" s="369"/>
      <c r="G23" s="369"/>
      <c r="H23" s="369">
        <v>0</v>
      </c>
      <c r="I23" s="85" t="e">
        <f t="shared" si="1"/>
        <v>#DIV/0!</v>
      </c>
      <c r="J23" s="418" t="e">
        <f t="shared" si="2"/>
        <v>#DIV/0!</v>
      </c>
    </row>
    <row r="24" spans="1:10" x14ac:dyDescent="0.3">
      <c r="A24" s="423" t="s">
        <v>66</v>
      </c>
      <c r="B24" s="424"/>
      <c r="C24" s="424"/>
      <c r="D24" s="425" t="s">
        <v>67</v>
      </c>
      <c r="E24" s="426">
        <f>SUM(E25)</f>
        <v>0</v>
      </c>
      <c r="F24" s="426">
        <f t="shared" ref="F24:H24" si="8">SUM(F25)</f>
        <v>0</v>
      </c>
      <c r="G24" s="426">
        <f t="shared" si="8"/>
        <v>0</v>
      </c>
      <c r="H24" s="426">
        <f t="shared" si="8"/>
        <v>0</v>
      </c>
      <c r="I24" s="181" t="e">
        <f t="shared" si="1"/>
        <v>#DIV/0!</v>
      </c>
      <c r="J24" s="389" t="e">
        <f t="shared" si="2"/>
        <v>#DIV/0!</v>
      </c>
    </row>
    <row r="25" spans="1:10" s="170" customFormat="1" x14ac:dyDescent="0.3">
      <c r="A25" s="316">
        <v>3</v>
      </c>
      <c r="B25" s="252"/>
      <c r="C25" s="247"/>
      <c r="D25" s="247" t="s">
        <v>6</v>
      </c>
      <c r="E25" s="375">
        <f>SUM(E26+E33)</f>
        <v>0</v>
      </c>
      <c r="F25" s="375">
        <f t="shared" ref="F25:H25" si="9">SUM(F26+F33)</f>
        <v>0</v>
      </c>
      <c r="G25" s="375">
        <f t="shared" si="9"/>
        <v>0</v>
      </c>
      <c r="H25" s="375">
        <f t="shared" si="9"/>
        <v>0</v>
      </c>
      <c r="I25" s="319" t="e">
        <f t="shared" si="1"/>
        <v>#DIV/0!</v>
      </c>
      <c r="J25" s="439" t="e">
        <f t="shared" si="2"/>
        <v>#DIV/0!</v>
      </c>
    </row>
    <row r="26" spans="1:10" x14ac:dyDescent="0.3">
      <c r="A26" s="271">
        <v>31</v>
      </c>
      <c r="B26" s="272"/>
      <c r="C26" s="273"/>
      <c r="D26" s="273" t="s">
        <v>7</v>
      </c>
      <c r="E26" s="376">
        <f>SUM(E27+E29+E31)</f>
        <v>0</v>
      </c>
      <c r="F26" s="376">
        <f t="shared" ref="F26:H26" si="10">SUM(F27+F29+F31)</f>
        <v>0</v>
      </c>
      <c r="G26" s="376">
        <f t="shared" si="10"/>
        <v>0</v>
      </c>
      <c r="H26" s="376">
        <f t="shared" si="10"/>
        <v>0</v>
      </c>
      <c r="I26" s="318" t="e">
        <f t="shared" si="1"/>
        <v>#DIV/0!</v>
      </c>
      <c r="J26" s="438" t="e">
        <f t="shared" si="2"/>
        <v>#DIV/0!</v>
      </c>
    </row>
    <row r="27" spans="1:10" x14ac:dyDescent="0.3">
      <c r="A27" s="199">
        <v>311</v>
      </c>
      <c r="B27" s="200"/>
      <c r="C27" s="190"/>
      <c r="D27" s="190" t="s">
        <v>210</v>
      </c>
      <c r="E27" s="367">
        <f>SUM(E28)</f>
        <v>0</v>
      </c>
      <c r="F27" s="367">
        <v>0</v>
      </c>
      <c r="G27" s="367">
        <f>SUM(G28)</f>
        <v>0</v>
      </c>
      <c r="H27" s="367">
        <f>SUM(H28)</f>
        <v>0</v>
      </c>
      <c r="I27" s="322" t="e">
        <f t="shared" si="1"/>
        <v>#DIV/0!</v>
      </c>
      <c r="J27" s="418" t="e">
        <f t="shared" si="2"/>
        <v>#DIV/0!</v>
      </c>
    </row>
    <row r="28" spans="1:10" ht="18" customHeight="1" x14ac:dyDescent="0.3">
      <c r="A28" s="201">
        <v>3111</v>
      </c>
      <c r="B28" s="100"/>
      <c r="C28" s="191"/>
      <c r="D28" s="191" t="s">
        <v>154</v>
      </c>
      <c r="E28" s="369">
        <v>0</v>
      </c>
      <c r="F28" s="369"/>
      <c r="G28" s="369"/>
      <c r="H28" s="369">
        <v>0</v>
      </c>
      <c r="I28" s="85" t="e">
        <f t="shared" si="1"/>
        <v>#DIV/0!</v>
      </c>
      <c r="J28" s="418" t="e">
        <f t="shared" si="2"/>
        <v>#DIV/0!</v>
      </c>
    </row>
    <row r="29" spans="1:10" ht="18.600000000000001" customHeight="1" x14ac:dyDescent="0.3">
      <c r="A29" s="199">
        <v>312</v>
      </c>
      <c r="B29" s="200"/>
      <c r="C29" s="190"/>
      <c r="D29" s="190" t="s">
        <v>156</v>
      </c>
      <c r="E29" s="367">
        <f>SUM(E30)</f>
        <v>0</v>
      </c>
      <c r="F29" s="367">
        <v>0</v>
      </c>
      <c r="G29" s="367">
        <f t="shared" ref="G29:H29" si="11">SUM(G30)</f>
        <v>0</v>
      </c>
      <c r="H29" s="367">
        <f t="shared" si="11"/>
        <v>0</v>
      </c>
      <c r="I29" s="322" t="e">
        <f t="shared" si="1"/>
        <v>#DIV/0!</v>
      </c>
      <c r="J29" s="418" t="e">
        <f t="shared" si="2"/>
        <v>#DIV/0!</v>
      </c>
    </row>
    <row r="30" spans="1:10" ht="15" customHeight="1" x14ac:dyDescent="0.3">
      <c r="A30" s="201">
        <v>3121</v>
      </c>
      <c r="B30" s="100"/>
      <c r="C30" s="191"/>
      <c r="D30" s="191" t="s">
        <v>156</v>
      </c>
      <c r="E30" s="369">
        <v>0</v>
      </c>
      <c r="F30" s="369"/>
      <c r="G30" s="369"/>
      <c r="H30" s="369">
        <v>0</v>
      </c>
      <c r="I30" s="85" t="e">
        <f t="shared" si="1"/>
        <v>#DIV/0!</v>
      </c>
      <c r="J30" s="418" t="e">
        <f t="shared" si="2"/>
        <v>#DIV/0!</v>
      </c>
    </row>
    <row r="31" spans="1:10" x14ac:dyDescent="0.3">
      <c r="A31" s="199">
        <v>313</v>
      </c>
      <c r="B31" s="200"/>
      <c r="C31" s="190"/>
      <c r="D31" s="190" t="s">
        <v>157</v>
      </c>
      <c r="E31" s="367">
        <f>SUM(E32)</f>
        <v>0</v>
      </c>
      <c r="F31" s="369">
        <v>0</v>
      </c>
      <c r="G31" s="367">
        <f t="shared" ref="G31:H31" si="12">SUM(G32)</f>
        <v>0</v>
      </c>
      <c r="H31" s="367">
        <f t="shared" si="12"/>
        <v>0</v>
      </c>
      <c r="I31" s="322" t="e">
        <f t="shared" si="1"/>
        <v>#DIV/0!</v>
      </c>
      <c r="J31" s="418" t="e">
        <f t="shared" si="2"/>
        <v>#DIV/0!</v>
      </c>
    </row>
    <row r="32" spans="1:10" ht="24" customHeight="1" x14ac:dyDescent="0.3">
      <c r="A32" s="201">
        <v>3132</v>
      </c>
      <c r="B32" s="100"/>
      <c r="C32" s="191"/>
      <c r="D32" s="191" t="s">
        <v>211</v>
      </c>
      <c r="E32" s="369">
        <v>0</v>
      </c>
      <c r="F32" s="369"/>
      <c r="G32" s="369"/>
      <c r="H32" s="369">
        <v>0</v>
      </c>
      <c r="I32" s="85" t="e">
        <f t="shared" si="1"/>
        <v>#DIV/0!</v>
      </c>
      <c r="J32" s="418" t="e">
        <f t="shared" si="2"/>
        <v>#DIV/0!</v>
      </c>
    </row>
    <row r="33" spans="1:10" x14ac:dyDescent="0.3">
      <c r="A33" s="205">
        <v>32</v>
      </c>
      <c r="B33" s="206"/>
      <c r="C33" s="159"/>
      <c r="D33" s="159" t="s">
        <v>15</v>
      </c>
      <c r="E33" s="376">
        <f>SUM(E34)</f>
        <v>0</v>
      </c>
      <c r="F33" s="376">
        <f t="shared" ref="F33:H34" si="13">SUM(F34)</f>
        <v>0</v>
      </c>
      <c r="G33" s="376">
        <f t="shared" si="13"/>
        <v>0</v>
      </c>
      <c r="H33" s="376">
        <f t="shared" si="13"/>
        <v>0</v>
      </c>
      <c r="I33" s="318" t="e">
        <f t="shared" si="1"/>
        <v>#DIV/0!</v>
      </c>
      <c r="J33" s="438" t="e">
        <f t="shared" si="2"/>
        <v>#DIV/0!</v>
      </c>
    </row>
    <row r="34" spans="1:10" ht="27" customHeight="1" x14ac:dyDescent="0.3">
      <c r="A34" s="199">
        <v>321</v>
      </c>
      <c r="B34" s="200"/>
      <c r="C34" s="190"/>
      <c r="D34" s="190" t="s">
        <v>160</v>
      </c>
      <c r="E34" s="367">
        <f>SUM(E35)</f>
        <v>0</v>
      </c>
      <c r="F34" s="367">
        <v>0</v>
      </c>
      <c r="G34" s="367">
        <f t="shared" si="13"/>
        <v>0</v>
      </c>
      <c r="H34" s="367">
        <f t="shared" si="13"/>
        <v>0</v>
      </c>
      <c r="I34" s="322" t="e">
        <f t="shared" si="1"/>
        <v>#DIV/0!</v>
      </c>
      <c r="J34" s="418" t="e">
        <f t="shared" si="2"/>
        <v>#DIV/0!</v>
      </c>
    </row>
    <row r="35" spans="1:10" ht="39.6" customHeight="1" x14ac:dyDescent="0.3">
      <c r="A35" s="201">
        <v>3212</v>
      </c>
      <c r="B35" s="100"/>
      <c r="C35" s="191"/>
      <c r="D35" s="191" t="s">
        <v>212</v>
      </c>
      <c r="E35" s="369">
        <v>0</v>
      </c>
      <c r="F35" s="369"/>
      <c r="G35" s="369"/>
      <c r="H35" s="369">
        <v>0</v>
      </c>
      <c r="I35" s="85" t="e">
        <f t="shared" si="1"/>
        <v>#DIV/0!</v>
      </c>
      <c r="J35" s="418" t="e">
        <f t="shared" si="2"/>
        <v>#DIV/0!</v>
      </c>
    </row>
    <row r="36" spans="1:10" ht="26.4" x14ac:dyDescent="0.3">
      <c r="A36" s="593" t="s">
        <v>68</v>
      </c>
      <c r="B36" s="593"/>
      <c r="C36" s="593"/>
      <c r="D36" s="168" t="s">
        <v>69</v>
      </c>
      <c r="E36" s="349">
        <f>SUM(E37+E162+E169+E369)</f>
        <v>271497.76</v>
      </c>
      <c r="F36" s="349">
        <f>SUM(F37+F162+F169+F369)</f>
        <v>611739</v>
      </c>
      <c r="G36" s="349">
        <f>SUM(G37+G162+G169+G369)</f>
        <v>0</v>
      </c>
      <c r="H36" s="349">
        <f>SUM(H37+H162+H169+H369)</f>
        <v>356188.13</v>
      </c>
      <c r="I36" s="320">
        <f t="shared" si="1"/>
        <v>131.19376380858537</v>
      </c>
      <c r="J36" s="419">
        <f t="shared" si="2"/>
        <v>58.225506302524444</v>
      </c>
    </row>
    <row r="37" spans="1:10" ht="39.6" x14ac:dyDescent="0.3">
      <c r="A37" s="599" t="s">
        <v>70</v>
      </c>
      <c r="B37" s="599"/>
      <c r="C37" s="599"/>
      <c r="D37" s="173" t="s">
        <v>71</v>
      </c>
      <c r="E37" s="350">
        <f>SUM(E38+E73+E108+E142)</f>
        <v>271497.76</v>
      </c>
      <c r="F37" s="350">
        <f>SUM(F38+F73+F108+F142)</f>
        <v>587139</v>
      </c>
      <c r="G37" s="350">
        <f>SUM(G38+G73+G108+G142)</f>
        <v>0</v>
      </c>
      <c r="H37" s="350">
        <f>SUM(H38+H73+H108+H142)</f>
        <v>356188.13</v>
      </c>
      <c r="I37" s="321">
        <f t="shared" si="1"/>
        <v>131.19376380858537</v>
      </c>
      <c r="J37" s="420">
        <f t="shared" si="2"/>
        <v>60.665043541648565</v>
      </c>
    </row>
    <row r="38" spans="1:10" ht="21.6" customHeight="1" x14ac:dyDescent="0.3">
      <c r="A38" s="592" t="s">
        <v>64</v>
      </c>
      <c r="B38" s="592"/>
      <c r="C38" s="592"/>
      <c r="D38" s="427" t="s">
        <v>65</v>
      </c>
      <c r="E38" s="422">
        <f>SUM(E39)</f>
        <v>0</v>
      </c>
      <c r="F38" s="422">
        <f t="shared" ref="F38:H38" si="14">SUM(F39)</f>
        <v>1679</v>
      </c>
      <c r="G38" s="422">
        <f t="shared" si="14"/>
        <v>0</v>
      </c>
      <c r="H38" s="422">
        <f t="shared" si="14"/>
        <v>0</v>
      </c>
      <c r="I38" s="181" t="e">
        <f t="shared" si="1"/>
        <v>#DIV/0!</v>
      </c>
      <c r="J38" s="389">
        <f t="shared" si="2"/>
        <v>0</v>
      </c>
    </row>
    <row r="39" spans="1:10" ht="18" customHeight="1" x14ac:dyDescent="0.3">
      <c r="A39" s="600">
        <v>3</v>
      </c>
      <c r="B39" s="600"/>
      <c r="C39" s="600"/>
      <c r="D39" s="184" t="s">
        <v>6</v>
      </c>
      <c r="E39" s="375">
        <f>SUM(E40+E69)</f>
        <v>0</v>
      </c>
      <c r="F39" s="375">
        <f t="shared" ref="F39:H39" si="15">SUM(F40+F69)</f>
        <v>1679</v>
      </c>
      <c r="G39" s="375">
        <f t="shared" si="15"/>
        <v>0</v>
      </c>
      <c r="H39" s="375">
        <f t="shared" si="15"/>
        <v>0</v>
      </c>
      <c r="I39" s="319" t="e">
        <f t="shared" si="1"/>
        <v>#DIV/0!</v>
      </c>
      <c r="J39" s="439">
        <f t="shared" si="2"/>
        <v>0</v>
      </c>
    </row>
    <row r="40" spans="1:10" ht="14.4" customHeight="1" x14ac:dyDescent="0.3">
      <c r="A40" s="598">
        <v>32</v>
      </c>
      <c r="B40" s="598"/>
      <c r="C40" s="598"/>
      <c r="D40" s="171" t="s">
        <v>15</v>
      </c>
      <c r="E40" s="376">
        <f>SUM(E41+E46+E53+E63)</f>
        <v>0</v>
      </c>
      <c r="F40" s="376">
        <f t="shared" ref="F40:H40" si="16">SUM(F41+F46+F53+F63)</f>
        <v>1679</v>
      </c>
      <c r="G40" s="376">
        <f t="shared" si="16"/>
        <v>0</v>
      </c>
      <c r="H40" s="376">
        <f t="shared" si="16"/>
        <v>0</v>
      </c>
      <c r="I40" s="318" t="e">
        <f t="shared" si="1"/>
        <v>#DIV/0!</v>
      </c>
      <c r="J40" s="438">
        <f t="shared" si="2"/>
        <v>0</v>
      </c>
    </row>
    <row r="41" spans="1:10" s="113" customFormat="1" ht="14.4" customHeight="1" x14ac:dyDescent="0.3">
      <c r="A41" s="210">
        <v>321</v>
      </c>
      <c r="B41" s="211"/>
      <c r="C41" s="202"/>
      <c r="D41" s="190" t="s">
        <v>160</v>
      </c>
      <c r="E41" s="367">
        <f>SUM(E42:E45)</f>
        <v>0</v>
      </c>
      <c r="F41" s="367">
        <v>0</v>
      </c>
      <c r="G41" s="367">
        <f t="shared" ref="G41:H41" si="17">SUM(G42:G45)</f>
        <v>0</v>
      </c>
      <c r="H41" s="367">
        <f t="shared" si="17"/>
        <v>0</v>
      </c>
      <c r="I41" s="322" t="e">
        <f t="shared" si="1"/>
        <v>#DIV/0!</v>
      </c>
      <c r="J41" s="418" t="e">
        <f t="shared" si="2"/>
        <v>#DIV/0!</v>
      </c>
    </row>
    <row r="42" spans="1:10" s="113" customFormat="1" ht="14.4" customHeight="1" x14ac:dyDescent="0.3">
      <c r="A42" s="207">
        <v>3211</v>
      </c>
      <c r="B42" s="208"/>
      <c r="C42" s="209"/>
      <c r="D42" s="191" t="s">
        <v>161</v>
      </c>
      <c r="E42" s="369"/>
      <c r="F42" s="369"/>
      <c r="G42" s="369"/>
      <c r="H42" s="369"/>
      <c r="I42" s="85" t="e">
        <f t="shared" si="1"/>
        <v>#DIV/0!</v>
      </c>
      <c r="J42" s="418" t="e">
        <f t="shared" si="2"/>
        <v>#DIV/0!</v>
      </c>
    </row>
    <row r="43" spans="1:10" s="113" customFormat="1" ht="25.2" customHeight="1" x14ac:dyDescent="0.3">
      <c r="A43" s="207">
        <v>3212</v>
      </c>
      <c r="B43" s="208"/>
      <c r="C43" s="209"/>
      <c r="D43" s="191" t="s">
        <v>213</v>
      </c>
      <c r="E43" s="369"/>
      <c r="F43" s="369"/>
      <c r="G43" s="369"/>
      <c r="H43" s="369"/>
      <c r="I43" s="85" t="e">
        <f t="shared" si="1"/>
        <v>#DIV/0!</v>
      </c>
      <c r="J43" s="418" t="e">
        <f t="shared" si="2"/>
        <v>#DIV/0!</v>
      </c>
    </row>
    <row r="44" spans="1:10" s="113" customFormat="1" ht="14.4" customHeight="1" x14ac:dyDescent="0.3">
      <c r="A44" s="207">
        <v>3213</v>
      </c>
      <c r="B44" s="208"/>
      <c r="C44" s="209"/>
      <c r="D44" s="191" t="s">
        <v>214</v>
      </c>
      <c r="E44" s="369"/>
      <c r="F44" s="369"/>
      <c r="G44" s="369"/>
      <c r="H44" s="369"/>
      <c r="I44" s="85" t="e">
        <f t="shared" si="1"/>
        <v>#DIV/0!</v>
      </c>
      <c r="J44" s="418" t="e">
        <f t="shared" si="2"/>
        <v>#DIV/0!</v>
      </c>
    </row>
    <row r="45" spans="1:10" s="113" customFormat="1" ht="25.95" customHeight="1" x14ac:dyDescent="0.3">
      <c r="A45" s="207">
        <v>3214</v>
      </c>
      <c r="B45" s="208"/>
      <c r="C45" s="209"/>
      <c r="D45" s="191" t="s">
        <v>215</v>
      </c>
      <c r="E45" s="369"/>
      <c r="F45" s="369"/>
      <c r="G45" s="369"/>
      <c r="H45" s="369"/>
      <c r="I45" s="85" t="e">
        <f t="shared" si="1"/>
        <v>#DIV/0!</v>
      </c>
      <c r="J45" s="418" t="e">
        <f t="shared" si="2"/>
        <v>#DIV/0!</v>
      </c>
    </row>
    <row r="46" spans="1:10" s="113" customFormat="1" ht="19.95" customHeight="1" x14ac:dyDescent="0.3">
      <c r="A46" s="210">
        <v>322</v>
      </c>
      <c r="B46" s="211"/>
      <c r="C46" s="202"/>
      <c r="D46" s="190" t="s">
        <v>216</v>
      </c>
      <c r="E46" s="367">
        <f>SUM(E47:E52)</f>
        <v>0</v>
      </c>
      <c r="F46" s="367">
        <v>679</v>
      </c>
      <c r="G46" s="367">
        <f t="shared" ref="G46:H46" si="18">SUM(G47:G52)</f>
        <v>0</v>
      </c>
      <c r="H46" s="367">
        <f t="shared" si="18"/>
        <v>0</v>
      </c>
      <c r="I46" s="322" t="e">
        <f t="shared" si="1"/>
        <v>#DIV/0!</v>
      </c>
      <c r="J46" s="418">
        <f t="shared" si="2"/>
        <v>0</v>
      </c>
    </row>
    <row r="47" spans="1:10" s="113" customFormat="1" ht="26.4" customHeight="1" x14ac:dyDescent="0.3">
      <c r="A47" s="207">
        <v>3221</v>
      </c>
      <c r="B47" s="208"/>
      <c r="C47" s="209"/>
      <c r="D47" s="191" t="s">
        <v>217</v>
      </c>
      <c r="E47" s="369"/>
      <c r="F47" s="369"/>
      <c r="G47" s="369"/>
      <c r="H47" s="369"/>
      <c r="I47" s="85" t="e">
        <f t="shared" si="1"/>
        <v>#DIV/0!</v>
      </c>
      <c r="J47" s="418" t="e">
        <f t="shared" si="2"/>
        <v>#DIV/0!</v>
      </c>
    </row>
    <row r="48" spans="1:10" s="113" customFormat="1" ht="18" customHeight="1" x14ac:dyDescent="0.3">
      <c r="A48" s="207">
        <v>3222</v>
      </c>
      <c r="B48" s="208"/>
      <c r="C48" s="209"/>
      <c r="D48" s="191" t="s">
        <v>166</v>
      </c>
      <c r="E48" s="369"/>
      <c r="F48" s="369"/>
      <c r="G48" s="369"/>
      <c r="H48" s="369"/>
      <c r="I48" s="85" t="e">
        <f t="shared" si="1"/>
        <v>#DIV/0!</v>
      </c>
      <c r="J48" s="418" t="e">
        <f t="shared" si="2"/>
        <v>#DIV/0!</v>
      </c>
    </row>
    <row r="49" spans="1:10" s="113" customFormat="1" ht="18" customHeight="1" x14ac:dyDescent="0.3">
      <c r="A49" s="207">
        <v>3223</v>
      </c>
      <c r="B49" s="208"/>
      <c r="C49" s="209"/>
      <c r="D49" s="191" t="s">
        <v>167</v>
      </c>
      <c r="E49" s="369"/>
      <c r="F49" s="369"/>
      <c r="G49" s="369"/>
      <c r="H49" s="369"/>
      <c r="I49" s="85" t="e">
        <f t="shared" si="1"/>
        <v>#DIV/0!</v>
      </c>
      <c r="J49" s="418" t="e">
        <f t="shared" si="2"/>
        <v>#DIV/0!</v>
      </c>
    </row>
    <row r="50" spans="1:10" s="113" customFormat="1" ht="28.2" customHeight="1" x14ac:dyDescent="0.3">
      <c r="A50" s="207">
        <v>3224</v>
      </c>
      <c r="B50" s="208"/>
      <c r="C50" s="209"/>
      <c r="D50" s="191" t="s">
        <v>168</v>
      </c>
      <c r="E50" s="369"/>
      <c r="F50" s="369"/>
      <c r="G50" s="369"/>
      <c r="H50" s="369"/>
      <c r="I50" s="85" t="e">
        <f t="shared" si="1"/>
        <v>#DIV/0!</v>
      </c>
      <c r="J50" s="418" t="e">
        <f t="shared" si="2"/>
        <v>#DIV/0!</v>
      </c>
    </row>
    <row r="51" spans="1:10" s="113" customFormat="1" ht="18.600000000000001" customHeight="1" x14ac:dyDescent="0.3">
      <c r="A51" s="207">
        <v>3225</v>
      </c>
      <c r="B51" s="208"/>
      <c r="C51" s="209"/>
      <c r="D51" s="191" t="s">
        <v>218</v>
      </c>
      <c r="E51" s="369"/>
      <c r="F51" s="369"/>
      <c r="G51" s="369"/>
      <c r="H51" s="369"/>
      <c r="I51" s="85" t="e">
        <f t="shared" si="1"/>
        <v>#DIV/0!</v>
      </c>
      <c r="J51" s="418" t="e">
        <f t="shared" si="2"/>
        <v>#DIV/0!</v>
      </c>
    </row>
    <row r="52" spans="1:10" s="113" customFormat="1" ht="24.6" customHeight="1" x14ac:dyDescent="0.3">
      <c r="A52" s="207">
        <v>3227</v>
      </c>
      <c r="B52" s="208"/>
      <c r="C52" s="209"/>
      <c r="D52" s="191" t="s">
        <v>170</v>
      </c>
      <c r="E52" s="369"/>
      <c r="F52" s="369"/>
      <c r="G52" s="369"/>
      <c r="H52" s="369"/>
      <c r="I52" s="85" t="e">
        <f t="shared" si="1"/>
        <v>#DIV/0!</v>
      </c>
      <c r="J52" s="418" t="e">
        <f t="shared" si="2"/>
        <v>#DIV/0!</v>
      </c>
    </row>
    <row r="53" spans="1:10" s="113" customFormat="1" ht="18.600000000000001" customHeight="1" x14ac:dyDescent="0.3">
      <c r="A53" s="223">
        <v>323</v>
      </c>
      <c r="B53" s="194"/>
      <c r="C53" s="195"/>
      <c r="D53" s="190" t="s">
        <v>171</v>
      </c>
      <c r="E53" s="367">
        <f>SUM(E54:E62)</f>
        <v>0</v>
      </c>
      <c r="F53" s="367">
        <v>1000</v>
      </c>
      <c r="G53" s="367">
        <f t="shared" ref="G53:H53" si="19">SUM(G54:G62)</f>
        <v>0</v>
      </c>
      <c r="H53" s="367">
        <f t="shared" si="19"/>
        <v>0</v>
      </c>
      <c r="I53" s="322" t="e">
        <f t="shared" si="1"/>
        <v>#DIV/0!</v>
      </c>
      <c r="J53" s="418">
        <f t="shared" si="2"/>
        <v>0</v>
      </c>
    </row>
    <row r="54" spans="1:10" s="113" customFormat="1" ht="18.600000000000001" customHeight="1" x14ac:dyDescent="0.3">
      <c r="A54" s="221">
        <v>3231</v>
      </c>
      <c r="B54" s="192"/>
      <c r="C54" s="222"/>
      <c r="D54" s="220" t="s">
        <v>220</v>
      </c>
      <c r="E54" s="369"/>
      <c r="F54" s="369"/>
      <c r="G54" s="369"/>
      <c r="H54" s="369"/>
      <c r="I54" s="85" t="e">
        <f t="shared" si="1"/>
        <v>#DIV/0!</v>
      </c>
      <c r="J54" s="418" t="e">
        <f t="shared" si="2"/>
        <v>#DIV/0!</v>
      </c>
    </row>
    <row r="55" spans="1:10" s="113" customFormat="1" ht="28.2" customHeight="1" x14ac:dyDescent="0.3">
      <c r="A55" s="207">
        <v>3232</v>
      </c>
      <c r="B55" s="208"/>
      <c r="C55" s="209"/>
      <c r="D55" s="191" t="s">
        <v>173</v>
      </c>
      <c r="E55" s="369"/>
      <c r="F55" s="369"/>
      <c r="G55" s="369"/>
      <c r="H55" s="369"/>
      <c r="I55" s="85" t="e">
        <f t="shared" si="1"/>
        <v>#DIV/0!</v>
      </c>
      <c r="J55" s="418" t="e">
        <f t="shared" si="2"/>
        <v>#DIV/0!</v>
      </c>
    </row>
    <row r="56" spans="1:10" s="113" customFormat="1" ht="18.600000000000001" customHeight="1" x14ac:dyDescent="0.3">
      <c r="A56" s="207">
        <v>3233</v>
      </c>
      <c r="B56" s="208"/>
      <c r="C56" s="209"/>
      <c r="D56" s="191" t="s">
        <v>221</v>
      </c>
      <c r="E56" s="369"/>
      <c r="F56" s="369"/>
      <c r="G56" s="369"/>
      <c r="H56" s="369"/>
      <c r="I56" s="85" t="e">
        <f t="shared" si="1"/>
        <v>#DIV/0!</v>
      </c>
      <c r="J56" s="418" t="e">
        <f t="shared" si="2"/>
        <v>#DIV/0!</v>
      </c>
    </row>
    <row r="57" spans="1:10" s="113" customFormat="1" ht="18.600000000000001" customHeight="1" x14ac:dyDescent="0.3">
      <c r="A57" s="207">
        <v>3234</v>
      </c>
      <c r="B57" s="208"/>
      <c r="C57" s="209"/>
      <c r="D57" s="191" t="s">
        <v>175</v>
      </c>
      <c r="E57" s="369"/>
      <c r="F57" s="369"/>
      <c r="G57" s="369"/>
      <c r="H57" s="369"/>
      <c r="I57" s="85" t="e">
        <f t="shared" si="1"/>
        <v>#DIV/0!</v>
      </c>
      <c r="J57" s="418" t="e">
        <f t="shared" si="2"/>
        <v>#DIV/0!</v>
      </c>
    </row>
    <row r="58" spans="1:10" s="113" customFormat="1" ht="18.600000000000001" customHeight="1" x14ac:dyDescent="0.3">
      <c r="A58" s="207">
        <v>3235</v>
      </c>
      <c r="B58" s="208"/>
      <c r="C58" s="209"/>
      <c r="D58" s="191" t="s">
        <v>176</v>
      </c>
      <c r="E58" s="369"/>
      <c r="F58" s="369"/>
      <c r="G58" s="369"/>
      <c r="H58" s="369"/>
      <c r="I58" s="85" t="e">
        <f t="shared" si="1"/>
        <v>#DIV/0!</v>
      </c>
      <c r="J58" s="418" t="e">
        <f t="shared" si="2"/>
        <v>#DIV/0!</v>
      </c>
    </row>
    <row r="59" spans="1:10" s="113" customFormat="1" ht="18.600000000000001" customHeight="1" x14ac:dyDescent="0.3">
      <c r="A59" s="207">
        <v>3236</v>
      </c>
      <c r="B59" s="208"/>
      <c r="C59" s="209"/>
      <c r="D59" s="125" t="s">
        <v>222</v>
      </c>
      <c r="E59" s="369"/>
      <c r="F59" s="369"/>
      <c r="G59" s="369"/>
      <c r="H59" s="369"/>
      <c r="I59" s="85" t="e">
        <f t="shared" si="1"/>
        <v>#DIV/0!</v>
      </c>
      <c r="J59" s="418" t="e">
        <f t="shared" si="2"/>
        <v>#DIV/0!</v>
      </c>
    </row>
    <row r="60" spans="1:10" s="113" customFormat="1" ht="18.600000000000001" customHeight="1" x14ac:dyDescent="0.3">
      <c r="A60" s="207">
        <v>3237</v>
      </c>
      <c r="B60" s="208"/>
      <c r="C60" s="209"/>
      <c r="D60" s="125" t="s">
        <v>223</v>
      </c>
      <c r="E60" s="369"/>
      <c r="F60" s="369"/>
      <c r="G60" s="369"/>
      <c r="H60" s="369"/>
      <c r="I60" s="85" t="e">
        <f t="shared" si="1"/>
        <v>#DIV/0!</v>
      </c>
      <c r="J60" s="418" t="e">
        <f t="shared" si="2"/>
        <v>#DIV/0!</v>
      </c>
    </row>
    <row r="61" spans="1:10" s="113" customFormat="1" ht="18.600000000000001" customHeight="1" x14ac:dyDescent="0.3">
      <c r="A61" s="207">
        <v>3238</v>
      </c>
      <c r="B61" s="208"/>
      <c r="C61" s="209"/>
      <c r="D61" s="125" t="s">
        <v>179</v>
      </c>
      <c r="E61" s="369"/>
      <c r="F61" s="369"/>
      <c r="G61" s="369"/>
      <c r="H61" s="369"/>
      <c r="I61" s="85" t="e">
        <f t="shared" si="1"/>
        <v>#DIV/0!</v>
      </c>
      <c r="J61" s="418" t="e">
        <f t="shared" si="2"/>
        <v>#DIV/0!</v>
      </c>
    </row>
    <row r="62" spans="1:10" s="113" customFormat="1" ht="18.600000000000001" customHeight="1" x14ac:dyDescent="0.3">
      <c r="A62" s="207">
        <v>3239</v>
      </c>
      <c r="B62" s="208"/>
      <c r="C62" s="209"/>
      <c r="D62" s="125" t="s">
        <v>180</v>
      </c>
      <c r="E62" s="369"/>
      <c r="F62" s="369"/>
      <c r="G62" s="369"/>
      <c r="H62" s="369"/>
      <c r="I62" s="85" t="e">
        <f t="shared" si="1"/>
        <v>#DIV/0!</v>
      </c>
      <c r="J62" s="418" t="e">
        <f t="shared" si="2"/>
        <v>#DIV/0!</v>
      </c>
    </row>
    <row r="63" spans="1:10" s="113" customFormat="1" ht="26.4" customHeight="1" x14ac:dyDescent="0.3">
      <c r="A63" s="227">
        <v>329</v>
      </c>
      <c r="B63" s="228"/>
      <c r="C63" s="229"/>
      <c r="D63" s="230" t="s">
        <v>181</v>
      </c>
      <c r="E63" s="377">
        <f>SUM(E64:E68)</f>
        <v>0</v>
      </c>
      <c r="F63" s="377"/>
      <c r="G63" s="377">
        <f t="shared" ref="G63:H63" si="20">SUM(G64:G68)</f>
        <v>0</v>
      </c>
      <c r="H63" s="377">
        <f t="shared" si="20"/>
        <v>0</v>
      </c>
      <c r="I63" s="322" t="e">
        <f t="shared" si="1"/>
        <v>#DIV/0!</v>
      </c>
      <c r="J63" s="418" t="e">
        <f t="shared" si="2"/>
        <v>#DIV/0!</v>
      </c>
    </row>
    <row r="64" spans="1:10" s="113" customFormat="1" ht="16.95" customHeight="1" x14ac:dyDescent="0.3">
      <c r="A64" s="224">
        <v>3292</v>
      </c>
      <c r="B64" s="225"/>
      <c r="C64" s="226"/>
      <c r="D64" s="31" t="s">
        <v>183</v>
      </c>
      <c r="E64" s="378"/>
      <c r="F64" s="378"/>
      <c r="G64" s="378"/>
      <c r="H64" s="378"/>
      <c r="I64" s="85" t="e">
        <f t="shared" si="1"/>
        <v>#DIV/0!</v>
      </c>
      <c r="J64" s="418" t="e">
        <f t="shared" si="2"/>
        <v>#DIV/0!</v>
      </c>
    </row>
    <row r="65" spans="1:10" s="113" customFormat="1" ht="15" customHeight="1" x14ac:dyDescent="0.3">
      <c r="A65" s="224">
        <v>3294</v>
      </c>
      <c r="B65" s="225"/>
      <c r="C65" s="226"/>
      <c r="D65" s="31" t="s">
        <v>224</v>
      </c>
      <c r="E65" s="378"/>
      <c r="F65" s="378"/>
      <c r="G65" s="378"/>
      <c r="H65" s="378"/>
      <c r="I65" s="85" t="e">
        <f t="shared" si="1"/>
        <v>#DIV/0!</v>
      </c>
      <c r="J65" s="418" t="e">
        <f t="shared" si="2"/>
        <v>#DIV/0!</v>
      </c>
    </row>
    <row r="66" spans="1:10" s="113" customFormat="1" ht="16.2" customHeight="1" x14ac:dyDescent="0.3">
      <c r="A66" s="224">
        <v>3295</v>
      </c>
      <c r="B66" s="225"/>
      <c r="C66" s="226"/>
      <c r="D66" s="31" t="s">
        <v>186</v>
      </c>
      <c r="E66" s="378"/>
      <c r="F66" s="378"/>
      <c r="G66" s="378"/>
      <c r="H66" s="378"/>
      <c r="I66" s="85" t="e">
        <f t="shared" si="1"/>
        <v>#DIV/0!</v>
      </c>
      <c r="J66" s="418" t="e">
        <f t="shared" si="2"/>
        <v>#DIV/0!</v>
      </c>
    </row>
    <row r="67" spans="1:10" s="113" customFormat="1" ht="16.2" customHeight="1" x14ac:dyDescent="0.3">
      <c r="A67" s="224">
        <v>3296</v>
      </c>
      <c r="B67" s="225"/>
      <c r="C67" s="226"/>
      <c r="D67" s="31" t="s">
        <v>187</v>
      </c>
      <c r="E67" s="378"/>
      <c r="F67" s="378"/>
      <c r="G67" s="378"/>
      <c r="H67" s="378"/>
      <c r="I67" s="85" t="e">
        <f t="shared" si="1"/>
        <v>#DIV/0!</v>
      </c>
      <c r="J67" s="418" t="e">
        <f t="shared" si="2"/>
        <v>#DIV/0!</v>
      </c>
    </row>
    <row r="68" spans="1:10" s="113" customFormat="1" ht="28.2" customHeight="1" x14ac:dyDescent="0.3">
      <c r="A68" s="224">
        <v>3299</v>
      </c>
      <c r="B68" s="225"/>
      <c r="C68" s="226"/>
      <c r="D68" s="31" t="s">
        <v>181</v>
      </c>
      <c r="E68" s="378"/>
      <c r="F68" s="378"/>
      <c r="G68" s="378"/>
      <c r="H68" s="378"/>
      <c r="I68" s="85" t="e">
        <f t="shared" si="1"/>
        <v>#DIV/0!</v>
      </c>
      <c r="J68" s="418" t="e">
        <f t="shared" si="2"/>
        <v>#DIV/0!</v>
      </c>
    </row>
    <row r="69" spans="1:10" ht="18.600000000000001" customHeight="1" x14ac:dyDescent="0.3">
      <c r="A69" s="186">
        <v>34</v>
      </c>
      <c r="B69" s="187"/>
      <c r="C69" s="188"/>
      <c r="D69" s="159" t="s">
        <v>73</v>
      </c>
      <c r="E69" s="376">
        <f>SUM(E70)</f>
        <v>0</v>
      </c>
      <c r="F69" s="376">
        <f t="shared" ref="F69:H69" si="21">SUM(F70)</f>
        <v>0</v>
      </c>
      <c r="G69" s="376">
        <f t="shared" si="21"/>
        <v>0</v>
      </c>
      <c r="H69" s="376">
        <f t="shared" si="21"/>
        <v>0</v>
      </c>
      <c r="I69" s="318" t="e">
        <f t="shared" si="1"/>
        <v>#DIV/0!</v>
      </c>
      <c r="J69" s="438" t="e">
        <f t="shared" si="2"/>
        <v>#DIV/0!</v>
      </c>
    </row>
    <row r="70" spans="1:10" s="113" customFormat="1" ht="18.600000000000001" customHeight="1" x14ac:dyDescent="0.3">
      <c r="A70" s="231">
        <v>343</v>
      </c>
      <c r="B70" s="203"/>
      <c r="C70" s="204"/>
      <c r="D70" s="190" t="s">
        <v>205</v>
      </c>
      <c r="E70" s="367">
        <f>SUM(E71+E72)</f>
        <v>0</v>
      </c>
      <c r="F70" s="367"/>
      <c r="G70" s="367">
        <f t="shared" ref="G70:H70" si="22">SUM(G71+G72)</f>
        <v>0</v>
      </c>
      <c r="H70" s="367">
        <f t="shared" si="22"/>
        <v>0</v>
      </c>
      <c r="I70" s="322" t="e">
        <f t="shared" si="1"/>
        <v>#DIV/0!</v>
      </c>
      <c r="J70" s="418" t="e">
        <f t="shared" si="2"/>
        <v>#DIV/0!</v>
      </c>
    </row>
    <row r="71" spans="1:10" s="113" customFormat="1" ht="27.6" customHeight="1" x14ac:dyDescent="0.3">
      <c r="A71" s="232">
        <v>3431</v>
      </c>
      <c r="B71" s="233"/>
      <c r="C71" s="234"/>
      <c r="D71" s="191" t="s">
        <v>188</v>
      </c>
      <c r="E71" s="369"/>
      <c r="F71" s="369"/>
      <c r="G71" s="369"/>
      <c r="H71" s="369"/>
      <c r="I71" s="85" t="e">
        <f t="shared" si="1"/>
        <v>#DIV/0!</v>
      </c>
      <c r="J71" s="418" t="e">
        <f t="shared" si="2"/>
        <v>#DIV/0!</v>
      </c>
    </row>
    <row r="72" spans="1:10" s="113" customFormat="1" ht="18.600000000000001" customHeight="1" x14ac:dyDescent="0.3">
      <c r="A72" s="232">
        <v>3433</v>
      </c>
      <c r="B72" s="233"/>
      <c r="C72" s="234"/>
      <c r="D72" s="191" t="s">
        <v>190</v>
      </c>
      <c r="E72" s="369"/>
      <c r="F72" s="369"/>
      <c r="G72" s="369"/>
      <c r="H72" s="369"/>
      <c r="I72" s="85" t="e">
        <f t="shared" si="1"/>
        <v>#DIV/0!</v>
      </c>
      <c r="J72" s="418" t="e">
        <f t="shared" si="2"/>
        <v>#DIV/0!</v>
      </c>
    </row>
    <row r="73" spans="1:10" s="113" customFormat="1" ht="18.600000000000001" customHeight="1" x14ac:dyDescent="0.3">
      <c r="A73" s="592" t="s">
        <v>72</v>
      </c>
      <c r="B73" s="592"/>
      <c r="C73" s="592"/>
      <c r="D73" s="427" t="s">
        <v>74</v>
      </c>
      <c r="E73" s="422">
        <f>SUM(E74)</f>
        <v>28601.029999999992</v>
      </c>
      <c r="F73" s="422">
        <f t="shared" ref="F73:H73" si="23">SUM(F74)</f>
        <v>44660</v>
      </c>
      <c r="G73" s="422">
        <f t="shared" si="23"/>
        <v>0</v>
      </c>
      <c r="H73" s="422">
        <f t="shared" si="23"/>
        <v>33131.289999999994</v>
      </c>
      <c r="I73" s="181">
        <f t="shared" si="1"/>
        <v>115.83949948655696</v>
      </c>
      <c r="J73" s="389">
        <f t="shared" si="2"/>
        <v>74.185602328705755</v>
      </c>
    </row>
    <row r="74" spans="1:10" s="113" customFormat="1" ht="18.600000000000001" customHeight="1" x14ac:dyDescent="0.3">
      <c r="A74" s="600">
        <v>3</v>
      </c>
      <c r="B74" s="600"/>
      <c r="C74" s="600"/>
      <c r="D74" s="184" t="s">
        <v>6</v>
      </c>
      <c r="E74" s="375">
        <f>SUM(E75+E104)</f>
        <v>28601.029999999992</v>
      </c>
      <c r="F74" s="375">
        <f>SUM(F75+F104)</f>
        <v>44660</v>
      </c>
      <c r="G74" s="375">
        <f t="shared" ref="G74:H74" si="24">SUM(G75+G104)</f>
        <v>0</v>
      </c>
      <c r="H74" s="375">
        <f t="shared" si="24"/>
        <v>33131.289999999994</v>
      </c>
      <c r="I74" s="319">
        <f t="shared" ref="I74:I141" si="25">SUM(H74/E74*100)</f>
        <v>115.83949948655696</v>
      </c>
      <c r="J74" s="439">
        <f t="shared" ref="J74:J140" si="26">SUM(H74/F74*100)</f>
        <v>74.185602328705755</v>
      </c>
    </row>
    <row r="75" spans="1:10" s="113" customFormat="1" ht="18.600000000000001" customHeight="1" x14ac:dyDescent="0.3">
      <c r="A75" s="598">
        <v>32</v>
      </c>
      <c r="B75" s="598"/>
      <c r="C75" s="598"/>
      <c r="D75" s="171" t="s">
        <v>15</v>
      </c>
      <c r="E75" s="376">
        <f>SUM(E76+E81+E88+E98)</f>
        <v>28489.819999999992</v>
      </c>
      <c r="F75" s="376">
        <f>SUM(F76+F81+F88+F98)</f>
        <v>44410</v>
      </c>
      <c r="G75" s="376">
        <f t="shared" ref="G75:H75" si="27">SUM(G76+G81+G88+G98)</f>
        <v>0</v>
      </c>
      <c r="H75" s="376">
        <f t="shared" si="27"/>
        <v>33024.249999999993</v>
      </c>
      <c r="I75" s="318">
        <f t="shared" si="25"/>
        <v>115.91596577303753</v>
      </c>
      <c r="J75" s="438">
        <f t="shared" si="26"/>
        <v>74.362193199729774</v>
      </c>
    </row>
    <row r="76" spans="1:10" s="113" customFormat="1" ht="18.600000000000001" customHeight="1" x14ac:dyDescent="0.3">
      <c r="A76" s="210">
        <v>321</v>
      </c>
      <c r="B76" s="211"/>
      <c r="C76" s="202"/>
      <c r="D76" s="190" t="s">
        <v>160</v>
      </c>
      <c r="E76" s="367">
        <f>SUM(E77:E80)</f>
        <v>413.3</v>
      </c>
      <c r="F76" s="367">
        <v>900</v>
      </c>
      <c r="G76" s="367">
        <f t="shared" ref="G76:H76" si="28">SUM(G77:G80)</f>
        <v>0</v>
      </c>
      <c r="H76" s="367">
        <f t="shared" si="28"/>
        <v>415</v>
      </c>
      <c r="I76" s="322">
        <f t="shared" si="25"/>
        <v>100.41132349383015</v>
      </c>
      <c r="J76" s="418">
        <f t="shared" si="26"/>
        <v>46.111111111111114</v>
      </c>
    </row>
    <row r="77" spans="1:10" s="113" customFormat="1" ht="18.600000000000001" customHeight="1" x14ac:dyDescent="0.3">
      <c r="A77" s="207">
        <v>3211</v>
      </c>
      <c r="B77" s="208"/>
      <c r="C77" s="209"/>
      <c r="D77" s="191" t="s">
        <v>161</v>
      </c>
      <c r="E77" s="369">
        <v>358.3</v>
      </c>
      <c r="F77" s="369"/>
      <c r="G77" s="369"/>
      <c r="H77" s="369">
        <v>415</v>
      </c>
      <c r="I77" s="85">
        <f t="shared" si="25"/>
        <v>115.82472788166341</v>
      </c>
      <c r="J77" s="418" t="e">
        <f t="shared" si="26"/>
        <v>#DIV/0!</v>
      </c>
    </row>
    <row r="78" spans="1:10" s="113" customFormat="1" ht="25.2" customHeight="1" x14ac:dyDescent="0.3">
      <c r="A78" s="207">
        <v>3212</v>
      </c>
      <c r="B78" s="208"/>
      <c r="C78" s="209"/>
      <c r="D78" s="191" t="s">
        <v>213</v>
      </c>
      <c r="E78" s="369">
        <v>0</v>
      </c>
      <c r="F78" s="369"/>
      <c r="G78" s="369"/>
      <c r="H78" s="369"/>
      <c r="I78" s="85" t="e">
        <f t="shared" si="25"/>
        <v>#DIV/0!</v>
      </c>
      <c r="J78" s="418" t="e">
        <f t="shared" si="26"/>
        <v>#DIV/0!</v>
      </c>
    </row>
    <row r="79" spans="1:10" s="113" customFormat="1" ht="18.600000000000001" customHeight="1" x14ac:dyDescent="0.3">
      <c r="A79" s="207">
        <v>3213</v>
      </c>
      <c r="B79" s="208"/>
      <c r="C79" s="209"/>
      <c r="D79" s="191" t="s">
        <v>214</v>
      </c>
      <c r="E79" s="369">
        <v>55</v>
      </c>
      <c r="F79" s="369"/>
      <c r="G79" s="369"/>
      <c r="H79" s="369">
        <v>0</v>
      </c>
      <c r="I79" s="85">
        <f t="shared" si="25"/>
        <v>0</v>
      </c>
      <c r="J79" s="418" t="e">
        <f t="shared" si="26"/>
        <v>#DIV/0!</v>
      </c>
    </row>
    <row r="80" spans="1:10" ht="26.4" customHeight="1" x14ac:dyDescent="0.3">
      <c r="A80" s="207">
        <v>3214</v>
      </c>
      <c r="B80" s="208"/>
      <c r="C80" s="209"/>
      <c r="D80" s="191" t="s">
        <v>215</v>
      </c>
      <c r="E80" s="369"/>
      <c r="F80" s="369"/>
      <c r="G80" s="369"/>
      <c r="H80" s="369"/>
      <c r="I80" s="85" t="e">
        <f t="shared" si="25"/>
        <v>#DIV/0!</v>
      </c>
      <c r="J80" s="418" t="e">
        <f t="shared" si="26"/>
        <v>#DIV/0!</v>
      </c>
    </row>
    <row r="81" spans="1:10" ht="38.25" customHeight="1" x14ac:dyDescent="0.3">
      <c r="A81" s="210">
        <v>322</v>
      </c>
      <c r="B81" s="211"/>
      <c r="C81" s="202"/>
      <c r="D81" s="190" t="s">
        <v>216</v>
      </c>
      <c r="E81" s="367">
        <f>SUM(E82:E87)</f>
        <v>2433.4599999999996</v>
      </c>
      <c r="F81" s="367">
        <v>4000</v>
      </c>
      <c r="G81" s="367">
        <f t="shared" ref="G81:H81" si="29">SUM(G82:G87)</f>
        <v>0</v>
      </c>
      <c r="H81" s="367">
        <f t="shared" si="29"/>
        <v>5036.6400000000003</v>
      </c>
      <c r="I81" s="322">
        <f t="shared" si="25"/>
        <v>206.97443146795104</v>
      </c>
      <c r="J81" s="418">
        <f t="shared" si="26"/>
        <v>125.91600000000001</v>
      </c>
    </row>
    <row r="82" spans="1:10" ht="19.95" customHeight="1" x14ac:dyDescent="0.3">
      <c r="A82" s="207">
        <v>3221</v>
      </c>
      <c r="B82" s="208"/>
      <c r="C82" s="209"/>
      <c r="D82" s="191" t="s">
        <v>217</v>
      </c>
      <c r="E82" s="369">
        <v>1303.3499999999999</v>
      </c>
      <c r="F82" s="369"/>
      <c r="G82" s="369"/>
      <c r="H82" s="369">
        <v>2298.2600000000002</v>
      </c>
      <c r="I82" s="85">
        <f t="shared" si="25"/>
        <v>176.33482947788394</v>
      </c>
      <c r="J82" s="418" t="e">
        <f t="shared" si="26"/>
        <v>#DIV/0!</v>
      </c>
    </row>
    <row r="83" spans="1:10" x14ac:dyDescent="0.3">
      <c r="A83" s="207">
        <v>3222</v>
      </c>
      <c r="B83" s="208"/>
      <c r="C83" s="209"/>
      <c r="D83" s="191" t="s">
        <v>166</v>
      </c>
      <c r="E83" s="369">
        <v>0</v>
      </c>
      <c r="F83" s="369"/>
      <c r="G83" s="369"/>
      <c r="H83" s="369">
        <v>0</v>
      </c>
      <c r="I83" s="85" t="e">
        <f t="shared" si="25"/>
        <v>#DIV/0!</v>
      </c>
      <c r="J83" s="418" t="e">
        <f t="shared" si="26"/>
        <v>#DIV/0!</v>
      </c>
    </row>
    <row r="84" spans="1:10" ht="33" customHeight="1" x14ac:dyDescent="0.3">
      <c r="A84" s="207">
        <v>3223</v>
      </c>
      <c r="B84" s="208"/>
      <c r="C84" s="209"/>
      <c r="D84" s="191" t="s">
        <v>167</v>
      </c>
      <c r="E84" s="369">
        <v>824.81</v>
      </c>
      <c r="F84" s="369"/>
      <c r="G84" s="369"/>
      <c r="H84" s="369">
        <v>2167.37</v>
      </c>
      <c r="I84" s="85">
        <f t="shared" si="25"/>
        <v>262.7720323468435</v>
      </c>
      <c r="J84" s="418" t="e">
        <f t="shared" si="26"/>
        <v>#DIV/0!</v>
      </c>
    </row>
    <row r="85" spans="1:10" ht="33" customHeight="1" x14ac:dyDescent="0.3">
      <c r="A85" s="207">
        <v>3224</v>
      </c>
      <c r="B85" s="208"/>
      <c r="C85" s="209"/>
      <c r="D85" s="191" t="s">
        <v>168</v>
      </c>
      <c r="E85" s="369">
        <v>217.68</v>
      </c>
      <c r="F85" s="369"/>
      <c r="G85" s="369"/>
      <c r="H85" s="369">
        <v>136.01</v>
      </c>
      <c r="I85" s="85">
        <f t="shared" si="25"/>
        <v>62.481624402793088</v>
      </c>
      <c r="J85" s="418" t="e">
        <f t="shared" si="26"/>
        <v>#DIV/0!</v>
      </c>
    </row>
    <row r="86" spans="1:10" ht="14.4" customHeight="1" x14ac:dyDescent="0.3">
      <c r="A86" s="207">
        <v>3225</v>
      </c>
      <c r="B86" s="208"/>
      <c r="C86" s="209"/>
      <c r="D86" s="191" t="s">
        <v>218</v>
      </c>
      <c r="E86" s="369">
        <v>87.62</v>
      </c>
      <c r="F86" s="369"/>
      <c r="G86" s="369"/>
      <c r="H86" s="369">
        <v>435</v>
      </c>
      <c r="I86" s="85">
        <f t="shared" si="25"/>
        <v>496.46199497831543</v>
      </c>
      <c r="J86" s="418" t="e">
        <f t="shared" si="26"/>
        <v>#DIV/0!</v>
      </c>
    </row>
    <row r="87" spans="1:10" ht="26.4" customHeight="1" x14ac:dyDescent="0.3">
      <c r="A87" s="207">
        <v>3227</v>
      </c>
      <c r="B87" s="208"/>
      <c r="C87" s="209"/>
      <c r="D87" s="191" t="s">
        <v>170</v>
      </c>
      <c r="E87" s="369"/>
      <c r="F87" s="369"/>
      <c r="G87" s="369"/>
      <c r="H87" s="369"/>
      <c r="I87" s="85" t="e">
        <f t="shared" si="25"/>
        <v>#DIV/0!</v>
      </c>
      <c r="J87" s="418" t="e">
        <f t="shared" si="26"/>
        <v>#DIV/0!</v>
      </c>
    </row>
    <row r="88" spans="1:10" ht="14.4" customHeight="1" x14ac:dyDescent="0.3">
      <c r="A88" s="305">
        <v>323</v>
      </c>
      <c r="B88" s="306"/>
      <c r="C88" s="307"/>
      <c r="D88" s="190" t="s">
        <v>171</v>
      </c>
      <c r="E88" s="367">
        <f>SUM(E89:E97)</f>
        <v>24818.959999999995</v>
      </c>
      <c r="F88" s="367">
        <v>39310</v>
      </c>
      <c r="G88" s="367">
        <f t="shared" ref="G88:H88" si="30">SUM(G89:G97)</f>
        <v>0</v>
      </c>
      <c r="H88" s="367">
        <f t="shared" si="30"/>
        <v>27258.929999999997</v>
      </c>
      <c r="I88" s="322">
        <f t="shared" si="25"/>
        <v>109.83107269603562</v>
      </c>
      <c r="J88" s="418">
        <f t="shared" si="26"/>
        <v>69.343500381582288</v>
      </c>
    </row>
    <row r="89" spans="1:10" ht="23.4" customHeight="1" x14ac:dyDescent="0.3">
      <c r="A89" s="221">
        <v>3231</v>
      </c>
      <c r="B89" s="192"/>
      <c r="C89" s="222"/>
      <c r="D89" s="220" t="s">
        <v>220</v>
      </c>
      <c r="E89" s="369">
        <v>19978.03</v>
      </c>
      <c r="F89" s="369"/>
      <c r="G89" s="369"/>
      <c r="H89" s="369">
        <v>21382.6</v>
      </c>
      <c r="I89" s="85">
        <f t="shared" si="25"/>
        <v>107.03057308453336</v>
      </c>
      <c r="J89" s="418" t="e">
        <f t="shared" si="26"/>
        <v>#DIV/0!</v>
      </c>
    </row>
    <row r="90" spans="1:10" ht="14.4" customHeight="1" x14ac:dyDescent="0.3">
      <c r="A90" s="207">
        <v>3232</v>
      </c>
      <c r="B90" s="208"/>
      <c r="C90" s="209"/>
      <c r="D90" s="191" t="s">
        <v>173</v>
      </c>
      <c r="E90" s="369">
        <v>699.64</v>
      </c>
      <c r="F90" s="369"/>
      <c r="G90" s="369"/>
      <c r="H90" s="369">
        <v>616.01</v>
      </c>
      <c r="I90" s="85">
        <f t="shared" si="25"/>
        <v>88.046709736435886</v>
      </c>
      <c r="J90" s="418" t="e">
        <f t="shared" si="26"/>
        <v>#DIV/0!</v>
      </c>
    </row>
    <row r="91" spans="1:10" x14ac:dyDescent="0.3">
      <c r="A91" s="207">
        <v>3233</v>
      </c>
      <c r="B91" s="208"/>
      <c r="C91" s="209"/>
      <c r="D91" s="191" t="s">
        <v>221</v>
      </c>
      <c r="E91" s="369">
        <v>870</v>
      </c>
      <c r="F91" s="369"/>
      <c r="G91" s="369"/>
      <c r="H91" s="369">
        <v>0</v>
      </c>
      <c r="I91" s="85">
        <f t="shared" si="25"/>
        <v>0</v>
      </c>
      <c r="J91" s="418" t="e">
        <f t="shared" si="26"/>
        <v>#DIV/0!</v>
      </c>
    </row>
    <row r="92" spans="1:10" ht="32.4" customHeight="1" x14ac:dyDescent="0.3">
      <c r="A92" s="207">
        <v>3234</v>
      </c>
      <c r="B92" s="208"/>
      <c r="C92" s="209"/>
      <c r="D92" s="191" t="s">
        <v>175</v>
      </c>
      <c r="E92" s="369">
        <v>167.19</v>
      </c>
      <c r="F92" s="369"/>
      <c r="G92" s="369"/>
      <c r="H92" s="369">
        <v>173.89</v>
      </c>
      <c r="I92" s="85">
        <f t="shared" si="25"/>
        <v>104.00741671152581</v>
      </c>
      <c r="J92" s="418" t="e">
        <f t="shared" si="26"/>
        <v>#DIV/0!</v>
      </c>
    </row>
    <row r="93" spans="1:10" ht="32.4" customHeight="1" x14ac:dyDescent="0.3">
      <c r="A93" s="207">
        <v>3235</v>
      </c>
      <c r="B93" s="208"/>
      <c r="C93" s="209"/>
      <c r="D93" s="191" t="s">
        <v>176</v>
      </c>
      <c r="E93" s="369">
        <v>293.67</v>
      </c>
      <c r="F93" s="369"/>
      <c r="G93" s="369"/>
      <c r="H93" s="369">
        <v>0</v>
      </c>
      <c r="I93" s="85">
        <f t="shared" si="25"/>
        <v>0</v>
      </c>
      <c r="J93" s="418" t="e">
        <f t="shared" si="26"/>
        <v>#DIV/0!</v>
      </c>
    </row>
    <row r="94" spans="1:10" ht="26.4" customHeight="1" x14ac:dyDescent="0.3">
      <c r="A94" s="207">
        <v>3236</v>
      </c>
      <c r="B94" s="208"/>
      <c r="C94" s="209"/>
      <c r="D94" s="125" t="s">
        <v>222</v>
      </c>
      <c r="E94" s="369">
        <v>0</v>
      </c>
      <c r="F94" s="369"/>
      <c r="G94" s="369"/>
      <c r="H94" s="369">
        <v>100</v>
      </c>
      <c r="I94" s="85" t="e">
        <f t="shared" si="25"/>
        <v>#DIV/0!</v>
      </c>
      <c r="J94" s="418" t="e">
        <f t="shared" si="26"/>
        <v>#DIV/0!</v>
      </c>
    </row>
    <row r="95" spans="1:10" ht="14.4" customHeight="1" x14ac:dyDescent="0.3">
      <c r="A95" s="207">
        <v>3237</v>
      </c>
      <c r="B95" s="208"/>
      <c r="C95" s="209"/>
      <c r="D95" s="125" t="s">
        <v>223</v>
      </c>
      <c r="E95" s="369">
        <v>1562.5</v>
      </c>
      <c r="F95" s="369"/>
      <c r="G95" s="369"/>
      <c r="H95" s="369">
        <v>2720.86</v>
      </c>
      <c r="I95" s="85">
        <f t="shared" si="25"/>
        <v>174.13504000000003</v>
      </c>
      <c r="J95" s="418" t="e">
        <f t="shared" si="26"/>
        <v>#DIV/0!</v>
      </c>
    </row>
    <row r="96" spans="1:10" ht="14.4" customHeight="1" x14ac:dyDescent="0.3">
      <c r="A96" s="207">
        <v>3238</v>
      </c>
      <c r="B96" s="208"/>
      <c r="C96" s="209"/>
      <c r="D96" s="125" t="s">
        <v>179</v>
      </c>
      <c r="E96" s="369">
        <v>1247.93</v>
      </c>
      <c r="F96" s="369"/>
      <c r="G96" s="369"/>
      <c r="H96" s="369">
        <v>2265.5700000000002</v>
      </c>
      <c r="I96" s="85">
        <f t="shared" si="25"/>
        <v>181.54624057439119</v>
      </c>
      <c r="J96" s="418" t="e">
        <f t="shared" si="26"/>
        <v>#DIV/0!</v>
      </c>
    </row>
    <row r="97" spans="1:11" ht="14.4" customHeight="1" x14ac:dyDescent="0.3">
      <c r="A97" s="207">
        <v>3239</v>
      </c>
      <c r="B97" s="208"/>
      <c r="C97" s="209"/>
      <c r="D97" s="125" t="s">
        <v>180</v>
      </c>
      <c r="E97" s="369" t="s">
        <v>279</v>
      </c>
      <c r="F97" s="369"/>
      <c r="G97" s="369"/>
      <c r="H97" s="369">
        <v>0</v>
      </c>
      <c r="I97" s="85" t="e">
        <f t="shared" si="25"/>
        <v>#VALUE!</v>
      </c>
      <c r="J97" s="418" t="e">
        <f t="shared" si="26"/>
        <v>#DIV/0!</v>
      </c>
    </row>
    <row r="98" spans="1:11" ht="26.4" x14ac:dyDescent="0.3">
      <c r="A98" s="227">
        <v>329</v>
      </c>
      <c r="B98" s="228"/>
      <c r="C98" s="229"/>
      <c r="D98" s="230" t="s">
        <v>181</v>
      </c>
      <c r="E98" s="377">
        <f>SUM(E99:E103)</f>
        <v>824.1</v>
      </c>
      <c r="F98" s="377">
        <v>200</v>
      </c>
      <c r="G98" s="377">
        <f t="shared" ref="G98:H98" si="31">SUM(G99:G103)</f>
        <v>0</v>
      </c>
      <c r="H98" s="377">
        <f t="shared" si="31"/>
        <v>313.68</v>
      </c>
      <c r="I98" s="322">
        <f t="shared" si="25"/>
        <v>38.063341827448127</v>
      </c>
      <c r="J98" s="418">
        <f t="shared" si="26"/>
        <v>156.84</v>
      </c>
    </row>
    <row r="99" spans="1:11" ht="14.4" customHeight="1" x14ac:dyDescent="0.3">
      <c r="A99" s="224">
        <v>3292</v>
      </c>
      <c r="B99" s="225"/>
      <c r="C99" s="226"/>
      <c r="D99" s="31" t="s">
        <v>183</v>
      </c>
      <c r="E99" s="378">
        <v>0</v>
      </c>
      <c r="F99" s="378"/>
      <c r="G99" s="378"/>
      <c r="H99" s="378">
        <v>0</v>
      </c>
      <c r="I99" s="85" t="e">
        <f t="shared" si="25"/>
        <v>#DIV/0!</v>
      </c>
      <c r="J99" s="418" t="e">
        <f t="shared" si="26"/>
        <v>#DIV/0!</v>
      </c>
    </row>
    <row r="100" spans="1:11" ht="21.6" customHeight="1" x14ac:dyDescent="0.3">
      <c r="A100" s="224">
        <v>3294</v>
      </c>
      <c r="B100" s="225"/>
      <c r="C100" s="226"/>
      <c r="D100" s="31" t="s">
        <v>224</v>
      </c>
      <c r="E100" s="378">
        <v>53.09</v>
      </c>
      <c r="F100" s="378"/>
      <c r="G100" s="378"/>
      <c r="H100" s="378">
        <v>125</v>
      </c>
      <c r="I100" s="85">
        <f t="shared" si="25"/>
        <v>235.44923714447162</v>
      </c>
      <c r="J100" s="418" t="e">
        <f t="shared" si="26"/>
        <v>#DIV/0!</v>
      </c>
    </row>
    <row r="101" spans="1:11" ht="18.600000000000001" customHeight="1" x14ac:dyDescent="0.3">
      <c r="A101" s="224">
        <v>3295</v>
      </c>
      <c r="B101" s="225"/>
      <c r="C101" s="226"/>
      <c r="D101" s="31" t="s">
        <v>186</v>
      </c>
      <c r="E101" s="378">
        <v>583.51</v>
      </c>
      <c r="F101" s="378"/>
      <c r="G101" s="378"/>
      <c r="H101" s="378">
        <v>106.18</v>
      </c>
      <c r="I101" s="85">
        <f t="shared" si="25"/>
        <v>18.196774691093555</v>
      </c>
      <c r="J101" s="418" t="e">
        <f t="shared" si="26"/>
        <v>#DIV/0!</v>
      </c>
    </row>
    <row r="102" spans="1:11" x14ac:dyDescent="0.3">
      <c r="A102" s="224">
        <v>3296</v>
      </c>
      <c r="B102" s="225"/>
      <c r="C102" s="226"/>
      <c r="D102" s="31" t="s">
        <v>187</v>
      </c>
      <c r="E102" s="378"/>
      <c r="F102" s="378"/>
      <c r="G102" s="378"/>
      <c r="H102" s="378"/>
      <c r="I102" s="85" t="e">
        <f t="shared" si="25"/>
        <v>#DIV/0!</v>
      </c>
      <c r="J102" s="418" t="e">
        <f t="shared" si="26"/>
        <v>#DIV/0!</v>
      </c>
    </row>
    <row r="103" spans="1:11" ht="27.6" customHeight="1" x14ac:dyDescent="0.3">
      <c r="A103" s="224">
        <v>3299</v>
      </c>
      <c r="B103" s="225"/>
      <c r="C103" s="226"/>
      <c r="D103" s="31" t="s">
        <v>181</v>
      </c>
      <c r="E103" s="378">
        <v>187.5</v>
      </c>
      <c r="F103" s="378"/>
      <c r="G103" s="378"/>
      <c r="H103" s="378">
        <v>82.5</v>
      </c>
      <c r="I103" s="85">
        <f t="shared" si="25"/>
        <v>44</v>
      </c>
      <c r="J103" s="418" t="e">
        <f t="shared" si="26"/>
        <v>#DIV/0!</v>
      </c>
      <c r="K103" s="97"/>
    </row>
    <row r="104" spans="1:11" ht="14.4" customHeight="1" x14ac:dyDescent="0.3">
      <c r="A104" s="186">
        <v>34</v>
      </c>
      <c r="B104" s="187"/>
      <c r="C104" s="188"/>
      <c r="D104" s="159" t="s">
        <v>73</v>
      </c>
      <c r="E104" s="376">
        <f>SUM(E105)</f>
        <v>111.21</v>
      </c>
      <c r="F104" s="376">
        <f t="shared" ref="F104:H104" si="32">SUM(F105)</f>
        <v>250</v>
      </c>
      <c r="G104" s="376">
        <f t="shared" si="32"/>
        <v>0</v>
      </c>
      <c r="H104" s="376">
        <f t="shared" si="32"/>
        <v>107.04</v>
      </c>
      <c r="I104" s="318">
        <f t="shared" si="25"/>
        <v>96.250337199892115</v>
      </c>
      <c r="J104" s="438">
        <f t="shared" si="26"/>
        <v>42.816000000000003</v>
      </c>
    </row>
    <row r="105" spans="1:11" ht="26.4" customHeight="1" x14ac:dyDescent="0.3">
      <c r="A105" s="231">
        <v>343</v>
      </c>
      <c r="B105" s="203"/>
      <c r="C105" s="204"/>
      <c r="D105" s="190" t="s">
        <v>205</v>
      </c>
      <c r="E105" s="367">
        <f>SUM(E106+E107)</f>
        <v>111.21</v>
      </c>
      <c r="F105" s="367">
        <v>250</v>
      </c>
      <c r="G105" s="367">
        <f t="shared" ref="G105:H105" si="33">SUM(G106+G107)</f>
        <v>0</v>
      </c>
      <c r="H105" s="367">
        <f t="shared" si="33"/>
        <v>107.04</v>
      </c>
      <c r="I105" s="322">
        <f t="shared" si="25"/>
        <v>96.250337199892115</v>
      </c>
      <c r="J105" s="418">
        <f t="shared" si="26"/>
        <v>42.816000000000003</v>
      </c>
    </row>
    <row r="106" spans="1:11" ht="30.6" customHeight="1" x14ac:dyDescent="0.3">
      <c r="A106" s="232">
        <v>3431</v>
      </c>
      <c r="B106" s="233"/>
      <c r="C106" s="234"/>
      <c r="D106" s="191" t="s">
        <v>188</v>
      </c>
      <c r="E106" s="369">
        <v>111.21</v>
      </c>
      <c r="F106" s="369"/>
      <c r="G106" s="369"/>
      <c r="H106" s="369">
        <v>107.04</v>
      </c>
      <c r="I106" s="85">
        <f t="shared" si="25"/>
        <v>96.250337199892115</v>
      </c>
      <c r="J106" s="418" t="e">
        <f t="shared" si="26"/>
        <v>#DIV/0!</v>
      </c>
    </row>
    <row r="107" spans="1:11" ht="31.95" customHeight="1" x14ac:dyDescent="0.3">
      <c r="A107" s="232">
        <v>3433</v>
      </c>
      <c r="B107" s="233"/>
      <c r="C107" s="234"/>
      <c r="D107" s="191" t="s">
        <v>190</v>
      </c>
      <c r="E107" s="369"/>
      <c r="F107" s="369"/>
      <c r="G107" s="369"/>
      <c r="H107" s="369"/>
      <c r="I107" s="85" t="e">
        <f t="shared" si="25"/>
        <v>#DIV/0!</v>
      </c>
      <c r="J107" s="418" t="e">
        <f t="shared" si="26"/>
        <v>#DIV/0!</v>
      </c>
    </row>
    <row r="108" spans="1:11" s="113" customFormat="1" ht="31.95" customHeight="1" x14ac:dyDescent="0.3">
      <c r="A108" s="592" t="s">
        <v>75</v>
      </c>
      <c r="B108" s="592"/>
      <c r="C108" s="592"/>
      <c r="D108" s="427" t="s">
        <v>95</v>
      </c>
      <c r="E108" s="422">
        <f>SUM(E109+E138)</f>
        <v>242896.73</v>
      </c>
      <c r="F108" s="422">
        <f>SUM(F109+F138)</f>
        <v>540800</v>
      </c>
      <c r="G108" s="422">
        <f>SUM(G109+G138)</f>
        <v>0</v>
      </c>
      <c r="H108" s="422">
        <f>SUM(H109+H138)</f>
        <v>323056.84000000003</v>
      </c>
      <c r="I108" s="181">
        <f t="shared" si="25"/>
        <v>133.00172464240256</v>
      </c>
      <c r="J108" s="389">
        <f t="shared" si="26"/>
        <v>59.73684171597634</v>
      </c>
    </row>
    <row r="109" spans="1:11" ht="18.600000000000001" customHeight="1" x14ac:dyDescent="0.3">
      <c r="A109" s="597">
        <v>3</v>
      </c>
      <c r="B109" s="597"/>
      <c r="C109" s="597"/>
      <c r="D109" s="189" t="s">
        <v>6</v>
      </c>
      <c r="E109" s="375">
        <f>SUM(E110+E119+E135)</f>
        <v>242896.73</v>
      </c>
      <c r="F109" s="375">
        <f>SUM(F110+F119+F136)</f>
        <v>540800</v>
      </c>
      <c r="G109" s="375">
        <f>SUM(G110+G119+G135)</f>
        <v>0</v>
      </c>
      <c r="H109" s="375">
        <f>SUM(H110+H119+H135)</f>
        <v>323056.84000000003</v>
      </c>
      <c r="I109" s="319">
        <f t="shared" si="25"/>
        <v>133.00172464240256</v>
      </c>
      <c r="J109" s="439">
        <f t="shared" si="26"/>
        <v>59.73684171597634</v>
      </c>
    </row>
    <row r="110" spans="1:11" s="113" customFormat="1" ht="18.600000000000001" customHeight="1" x14ac:dyDescent="0.3">
      <c r="A110" s="589">
        <v>31</v>
      </c>
      <c r="B110" s="590"/>
      <c r="C110" s="591"/>
      <c r="D110" s="193" t="s">
        <v>7</v>
      </c>
      <c r="E110" s="376">
        <f>SUM(E111+E115+E117)</f>
        <v>222060.03</v>
      </c>
      <c r="F110" s="376">
        <f>SUM(F111+F115+F117)</f>
        <v>494930</v>
      </c>
      <c r="G110" s="376">
        <f>SUM(G111+G115+G117)</f>
        <v>0</v>
      </c>
      <c r="H110" s="376">
        <f>SUM(H111+H115+H117)</f>
        <v>295597.77</v>
      </c>
      <c r="I110" s="318">
        <f t="shared" si="25"/>
        <v>133.11615332124381</v>
      </c>
      <c r="J110" s="438">
        <f t="shared" si="26"/>
        <v>59.72516719536096</v>
      </c>
    </row>
    <row r="111" spans="1:11" s="113" customFormat="1" ht="18.600000000000001" customHeight="1" x14ac:dyDescent="0.3">
      <c r="A111" s="199">
        <v>311</v>
      </c>
      <c r="B111" s="200"/>
      <c r="C111" s="190"/>
      <c r="D111" s="190" t="s">
        <v>210</v>
      </c>
      <c r="E111" s="367">
        <f>SUM(E112:E114)</f>
        <v>184206.25</v>
      </c>
      <c r="F111" s="367">
        <v>414530</v>
      </c>
      <c r="G111" s="367">
        <f t="shared" ref="G111:H111" si="34">SUM(G112:G114)</f>
        <v>0</v>
      </c>
      <c r="H111" s="367">
        <f t="shared" si="34"/>
        <v>245686.33</v>
      </c>
      <c r="I111" s="322">
        <f t="shared" si="25"/>
        <v>133.37567536389236</v>
      </c>
      <c r="J111" s="418">
        <f t="shared" si="26"/>
        <v>59.268648831206427</v>
      </c>
    </row>
    <row r="112" spans="1:11" s="113" customFormat="1" ht="18.600000000000001" customHeight="1" x14ac:dyDescent="0.3">
      <c r="A112" s="201">
        <v>3111</v>
      </c>
      <c r="B112" s="100"/>
      <c r="C112" s="191"/>
      <c r="D112" s="191" t="s">
        <v>154</v>
      </c>
      <c r="E112" s="369">
        <v>183502.93</v>
      </c>
      <c r="F112" s="369"/>
      <c r="G112" s="369"/>
      <c r="H112" s="369">
        <v>244488.55</v>
      </c>
      <c r="I112" s="85">
        <f t="shared" si="25"/>
        <v>133.23413964016814</v>
      </c>
      <c r="J112" s="418" t="e">
        <f t="shared" si="26"/>
        <v>#DIV/0!</v>
      </c>
    </row>
    <row r="113" spans="1:10" s="113" customFormat="1" ht="18.600000000000001" customHeight="1" x14ac:dyDescent="0.3">
      <c r="A113" s="201">
        <v>3113</v>
      </c>
      <c r="B113" s="100"/>
      <c r="C113" s="191"/>
      <c r="D113" s="191" t="s">
        <v>155</v>
      </c>
      <c r="E113" s="369">
        <v>703.32</v>
      </c>
      <c r="F113" s="369"/>
      <c r="G113" s="369"/>
      <c r="H113" s="369">
        <v>1197.78</v>
      </c>
      <c r="I113" s="85">
        <f t="shared" si="25"/>
        <v>170.30370243985666</v>
      </c>
      <c r="J113" s="418" t="e">
        <f t="shared" si="26"/>
        <v>#DIV/0!</v>
      </c>
    </row>
    <row r="114" spans="1:10" s="113" customFormat="1" ht="18.600000000000001" customHeight="1" x14ac:dyDescent="0.3">
      <c r="A114" s="201">
        <v>3114</v>
      </c>
      <c r="B114" s="100"/>
      <c r="C114" s="191"/>
      <c r="D114" s="191" t="s">
        <v>208</v>
      </c>
      <c r="E114" s="369">
        <v>0</v>
      </c>
      <c r="F114" s="369"/>
      <c r="G114" s="369"/>
      <c r="H114" s="369"/>
      <c r="I114" s="85" t="e">
        <f t="shared" si="25"/>
        <v>#DIV/0!</v>
      </c>
      <c r="J114" s="418" t="e">
        <f t="shared" si="26"/>
        <v>#DIV/0!</v>
      </c>
    </row>
    <row r="115" spans="1:10" s="113" customFormat="1" ht="18.600000000000001" customHeight="1" x14ac:dyDescent="0.3">
      <c r="A115" s="199">
        <v>312</v>
      </c>
      <c r="B115" s="200"/>
      <c r="C115" s="190"/>
      <c r="D115" s="190" t="s">
        <v>156</v>
      </c>
      <c r="E115" s="367">
        <f>SUM(E116)</f>
        <v>7459.82</v>
      </c>
      <c r="F115" s="367">
        <v>12000</v>
      </c>
      <c r="G115" s="367">
        <f t="shared" ref="G115:H115" si="35">SUM(G116)</f>
        <v>0</v>
      </c>
      <c r="H115" s="367">
        <f t="shared" si="35"/>
        <v>8963.16</v>
      </c>
      <c r="I115" s="322">
        <f t="shared" si="25"/>
        <v>120.15249697713885</v>
      </c>
      <c r="J115" s="418">
        <f t="shared" si="26"/>
        <v>74.692999999999998</v>
      </c>
    </row>
    <row r="116" spans="1:10" s="113" customFormat="1" ht="18.600000000000001" customHeight="1" x14ac:dyDescent="0.3">
      <c r="A116" s="201">
        <v>3121</v>
      </c>
      <c r="B116" s="100"/>
      <c r="C116" s="191"/>
      <c r="D116" s="191" t="s">
        <v>156</v>
      </c>
      <c r="E116" s="369">
        <v>7459.82</v>
      </c>
      <c r="F116" s="369"/>
      <c r="G116" s="369"/>
      <c r="H116" s="369">
        <v>8963.16</v>
      </c>
      <c r="I116" s="85">
        <f t="shared" si="25"/>
        <v>120.15249697713885</v>
      </c>
      <c r="J116" s="418" t="e">
        <f t="shared" si="26"/>
        <v>#DIV/0!</v>
      </c>
    </row>
    <row r="117" spans="1:10" s="113" customFormat="1" ht="18.600000000000001" customHeight="1" x14ac:dyDescent="0.3">
      <c r="A117" s="199">
        <v>313</v>
      </c>
      <c r="B117" s="200"/>
      <c r="C117" s="190"/>
      <c r="D117" s="190" t="s">
        <v>157</v>
      </c>
      <c r="E117" s="367">
        <f>SUM(E118)</f>
        <v>30393.96</v>
      </c>
      <c r="F117" s="367">
        <v>68400</v>
      </c>
      <c r="G117" s="367">
        <f t="shared" ref="G117:H117" si="36">SUM(G118)</f>
        <v>0</v>
      </c>
      <c r="H117" s="367">
        <f t="shared" si="36"/>
        <v>40948.28</v>
      </c>
      <c r="I117" s="322">
        <f t="shared" si="25"/>
        <v>134.72505721531516</v>
      </c>
      <c r="J117" s="418">
        <f t="shared" si="26"/>
        <v>59.865906432748538</v>
      </c>
    </row>
    <row r="118" spans="1:10" s="113" customFormat="1" ht="29.4" customHeight="1" x14ac:dyDescent="0.3">
      <c r="A118" s="201">
        <v>3132</v>
      </c>
      <c r="B118" s="100"/>
      <c r="C118" s="191"/>
      <c r="D118" s="191" t="s">
        <v>211</v>
      </c>
      <c r="E118" s="369">
        <v>30393.96</v>
      </c>
      <c r="F118" s="369"/>
      <c r="G118" s="369"/>
      <c r="H118" s="369">
        <v>40948.28</v>
      </c>
      <c r="I118" s="85">
        <f t="shared" si="25"/>
        <v>134.72505721531516</v>
      </c>
      <c r="J118" s="418" t="e">
        <f t="shared" si="26"/>
        <v>#DIV/0!</v>
      </c>
    </row>
    <row r="119" spans="1:10" s="113" customFormat="1" ht="18.600000000000001" customHeight="1" x14ac:dyDescent="0.3">
      <c r="A119" s="589">
        <v>32</v>
      </c>
      <c r="B119" s="590"/>
      <c r="C119" s="591"/>
      <c r="D119" s="193" t="s">
        <v>15</v>
      </c>
      <c r="E119" s="376">
        <f>SUM(E120+E124+E129+E131)</f>
        <v>20836.7</v>
      </c>
      <c r="F119" s="376">
        <f>SUM(F120+F124+F129+F131+F136)</f>
        <v>45870</v>
      </c>
      <c r="G119" s="376">
        <f>SUM(G120+G124+G130+G132)</f>
        <v>0</v>
      </c>
      <c r="H119" s="376">
        <f>SUM(H120+H124+H129+H131)</f>
        <v>27459.07</v>
      </c>
      <c r="I119" s="318">
        <f t="shared" si="25"/>
        <v>131.78223999001762</v>
      </c>
      <c r="J119" s="438">
        <f t="shared" si="26"/>
        <v>59.86280793546981</v>
      </c>
    </row>
    <row r="120" spans="1:10" ht="21.6" customHeight="1" x14ac:dyDescent="0.3">
      <c r="A120" s="199">
        <v>321</v>
      </c>
      <c r="B120" s="200"/>
      <c r="C120" s="190"/>
      <c r="D120" s="190" t="s">
        <v>160</v>
      </c>
      <c r="E120" s="367">
        <f>SUM(E121:E123)</f>
        <v>20836.7</v>
      </c>
      <c r="F120" s="367">
        <v>45870</v>
      </c>
      <c r="G120" s="367">
        <f t="shared" ref="G120" si="37">SUM(G121:G123)</f>
        <v>0</v>
      </c>
      <c r="H120" s="367">
        <f>SUM(H121:H123)</f>
        <v>27459.07</v>
      </c>
      <c r="I120" s="322">
        <f t="shared" si="25"/>
        <v>131.78223999001762</v>
      </c>
      <c r="J120" s="418">
        <f t="shared" si="26"/>
        <v>59.86280793546981</v>
      </c>
    </row>
    <row r="121" spans="1:10" s="113" customFormat="1" ht="21" customHeight="1" x14ac:dyDescent="0.3">
      <c r="A121" s="201">
        <v>3211</v>
      </c>
      <c r="B121" s="100"/>
      <c r="C121" s="191"/>
      <c r="D121" s="191" t="s">
        <v>161</v>
      </c>
      <c r="E121" s="369">
        <v>0</v>
      </c>
      <c r="F121" s="369"/>
      <c r="G121" s="369"/>
      <c r="H121" s="369"/>
      <c r="I121" s="85" t="e">
        <f t="shared" si="25"/>
        <v>#DIV/0!</v>
      </c>
      <c r="J121" s="418" t="e">
        <f t="shared" si="26"/>
        <v>#DIV/0!</v>
      </c>
    </row>
    <row r="122" spans="1:10" ht="24.6" customHeight="1" x14ac:dyDescent="0.3">
      <c r="A122" s="201">
        <v>3212</v>
      </c>
      <c r="B122" s="100"/>
      <c r="C122" s="191"/>
      <c r="D122" s="191" t="s">
        <v>212</v>
      </c>
      <c r="E122" s="369">
        <v>20836.7</v>
      </c>
      <c r="F122" s="369"/>
      <c r="G122" s="369"/>
      <c r="H122" s="369">
        <v>27459.07</v>
      </c>
      <c r="I122" s="85">
        <f t="shared" si="25"/>
        <v>131.78223999001762</v>
      </c>
      <c r="J122" s="418" t="e">
        <f t="shared" si="26"/>
        <v>#DIV/0!</v>
      </c>
    </row>
    <row r="123" spans="1:10" ht="21" customHeight="1" x14ac:dyDescent="0.3">
      <c r="A123" s="201">
        <v>3214</v>
      </c>
      <c r="B123" s="197"/>
      <c r="C123" s="198"/>
      <c r="D123" s="125" t="s">
        <v>249</v>
      </c>
      <c r="E123" s="369">
        <v>0</v>
      </c>
      <c r="F123" s="369"/>
      <c r="G123" s="369"/>
      <c r="H123" s="369"/>
      <c r="I123" s="85" t="e">
        <f t="shared" si="25"/>
        <v>#DIV/0!</v>
      </c>
      <c r="J123" s="418" t="e">
        <f t="shared" si="26"/>
        <v>#DIV/0!</v>
      </c>
    </row>
    <row r="124" spans="1:10" ht="19.95" customHeight="1" x14ac:dyDescent="0.3">
      <c r="A124" s="199">
        <v>323</v>
      </c>
      <c r="B124" s="244"/>
      <c r="C124" s="245"/>
      <c r="D124" s="246" t="s">
        <v>171</v>
      </c>
      <c r="E124" s="379">
        <f>SUM(E125+E126+E127+E128)</f>
        <v>0</v>
      </c>
      <c r="F124" s="379"/>
      <c r="G124" s="379">
        <f>SUM(G125+G128)</f>
        <v>0</v>
      </c>
      <c r="H124" s="379">
        <f>SUM(H125+H126+H127+H128)</f>
        <v>0</v>
      </c>
      <c r="I124" s="322" t="e">
        <f t="shared" si="25"/>
        <v>#DIV/0!</v>
      </c>
      <c r="J124" s="418" t="e">
        <f t="shared" si="26"/>
        <v>#DIV/0!</v>
      </c>
    </row>
    <row r="125" spans="1:10" ht="26.4" customHeight="1" x14ac:dyDescent="0.3">
      <c r="A125" s="201">
        <v>3231</v>
      </c>
      <c r="B125" s="197"/>
      <c r="C125" s="198"/>
      <c r="D125" s="125" t="s">
        <v>274</v>
      </c>
      <c r="E125" s="369"/>
      <c r="F125" s="369"/>
      <c r="G125" s="369"/>
      <c r="H125" s="369">
        <v>0</v>
      </c>
      <c r="I125" s="85" t="e">
        <f t="shared" si="25"/>
        <v>#DIV/0!</v>
      </c>
      <c r="J125" s="418" t="e">
        <f t="shared" si="26"/>
        <v>#DIV/0!</v>
      </c>
    </row>
    <row r="126" spans="1:10" s="113" customFormat="1" ht="26.4" customHeight="1" x14ac:dyDescent="0.3">
      <c r="A126" s="201">
        <v>3234</v>
      </c>
      <c r="B126" s="505"/>
      <c r="C126" s="506"/>
      <c r="D126" s="125" t="s">
        <v>246</v>
      </c>
      <c r="E126" s="369"/>
      <c r="F126" s="369"/>
      <c r="G126" s="369"/>
      <c r="H126" s="369">
        <v>0</v>
      </c>
      <c r="I126" s="85" t="e">
        <f t="shared" si="25"/>
        <v>#DIV/0!</v>
      </c>
      <c r="J126" s="418" t="e">
        <f t="shared" si="26"/>
        <v>#DIV/0!</v>
      </c>
    </row>
    <row r="127" spans="1:10" s="113" customFormat="1" ht="26.4" customHeight="1" x14ac:dyDescent="0.3">
      <c r="A127" s="201">
        <v>3238</v>
      </c>
      <c r="B127" s="505"/>
      <c r="C127" s="506"/>
      <c r="D127" s="125" t="s">
        <v>275</v>
      </c>
      <c r="E127" s="369">
        <v>0</v>
      </c>
      <c r="F127" s="369"/>
      <c r="G127" s="369"/>
      <c r="H127" s="369">
        <v>0</v>
      </c>
      <c r="I127" s="85"/>
      <c r="J127" s="418" t="e">
        <f t="shared" si="26"/>
        <v>#DIV/0!</v>
      </c>
    </row>
    <row r="128" spans="1:10" s="113" customFormat="1" ht="19.2" customHeight="1" x14ac:dyDescent="0.3">
      <c r="A128" s="201">
        <v>3239</v>
      </c>
      <c r="B128" s="413"/>
      <c r="C128" s="414"/>
      <c r="D128" s="125" t="s">
        <v>276</v>
      </c>
      <c r="E128" s="369">
        <v>0</v>
      </c>
      <c r="F128" s="369"/>
      <c r="G128" s="369"/>
      <c r="H128" s="369">
        <v>0</v>
      </c>
      <c r="I128" s="85"/>
      <c r="J128" s="418" t="e">
        <f t="shared" si="26"/>
        <v>#DIV/0!</v>
      </c>
    </row>
    <row r="129" spans="1:10" s="113" customFormat="1" ht="19.2" customHeight="1" x14ac:dyDescent="0.3">
      <c r="A129" s="201">
        <v>324</v>
      </c>
      <c r="B129" s="197"/>
      <c r="C129" s="198"/>
      <c r="D129" s="125" t="s">
        <v>226</v>
      </c>
      <c r="E129" s="369">
        <f>SUM(E130)</f>
        <v>0</v>
      </c>
      <c r="F129" s="369">
        <v>0</v>
      </c>
      <c r="G129" s="369">
        <f>SUM(G130)</f>
        <v>0</v>
      </c>
      <c r="H129" s="369">
        <f>SUM(H130)</f>
        <v>0</v>
      </c>
      <c r="I129" s="85" t="e">
        <f t="shared" si="25"/>
        <v>#DIV/0!</v>
      </c>
      <c r="J129" s="418" t="e">
        <f t="shared" si="26"/>
        <v>#DIV/0!</v>
      </c>
    </row>
    <row r="130" spans="1:10" s="113" customFormat="1" ht="20.399999999999999" customHeight="1" x14ac:dyDescent="0.3">
      <c r="A130" s="199">
        <v>3241</v>
      </c>
      <c r="B130" s="236"/>
      <c r="C130" s="237"/>
      <c r="D130" s="185" t="s">
        <v>226</v>
      </c>
      <c r="E130" s="367"/>
      <c r="F130" s="367"/>
      <c r="G130" s="367"/>
      <c r="H130" s="367">
        <v>0</v>
      </c>
      <c r="I130" s="322" t="e">
        <f t="shared" si="25"/>
        <v>#DIV/0!</v>
      </c>
      <c r="J130" s="418" t="e">
        <f t="shared" si="26"/>
        <v>#DIV/0!</v>
      </c>
    </row>
    <row r="131" spans="1:10" s="113" customFormat="1" ht="26.4" customHeight="1" x14ac:dyDescent="0.3">
      <c r="A131" s="201">
        <v>329</v>
      </c>
      <c r="B131" s="197"/>
      <c r="C131" s="198"/>
      <c r="D131" s="125" t="s">
        <v>181</v>
      </c>
      <c r="E131" s="369">
        <f>SUM(E132+E133)</f>
        <v>0</v>
      </c>
      <c r="F131" s="369">
        <v>0</v>
      </c>
      <c r="G131" s="369">
        <f>SUM(G132+G133)</f>
        <v>0</v>
      </c>
      <c r="H131" s="369">
        <f>SUM(H132+H133+H134)</f>
        <v>0</v>
      </c>
      <c r="I131" s="85" t="e">
        <f t="shared" si="25"/>
        <v>#DIV/0!</v>
      </c>
      <c r="J131" s="418" t="e">
        <f t="shared" si="26"/>
        <v>#DIV/0!</v>
      </c>
    </row>
    <row r="132" spans="1:10" s="113" customFormat="1" ht="26.4" customHeight="1" x14ac:dyDescent="0.3">
      <c r="A132" s="199">
        <v>3295</v>
      </c>
      <c r="B132" s="398"/>
      <c r="C132" s="399"/>
      <c r="D132" s="185" t="s">
        <v>186</v>
      </c>
      <c r="E132" s="367">
        <v>0</v>
      </c>
      <c r="F132" s="367"/>
      <c r="G132" s="367"/>
      <c r="H132" s="367"/>
      <c r="I132" s="322" t="e">
        <f t="shared" si="25"/>
        <v>#DIV/0!</v>
      </c>
      <c r="J132" s="418" t="e">
        <f t="shared" si="26"/>
        <v>#DIV/0!</v>
      </c>
    </row>
    <row r="133" spans="1:10" s="113" customFormat="1" ht="26.4" customHeight="1" x14ac:dyDescent="0.3">
      <c r="A133" s="201">
        <v>3296</v>
      </c>
      <c r="B133" s="197"/>
      <c r="C133" s="198"/>
      <c r="D133" s="125" t="s">
        <v>187</v>
      </c>
      <c r="E133" s="369"/>
      <c r="F133" s="369"/>
      <c r="G133" s="369"/>
      <c r="H133" s="369"/>
      <c r="I133" s="85" t="e">
        <f t="shared" si="25"/>
        <v>#DIV/0!</v>
      </c>
      <c r="J133" s="418" t="e">
        <f t="shared" si="26"/>
        <v>#DIV/0!</v>
      </c>
    </row>
    <row r="134" spans="1:10" s="113" customFormat="1" ht="26.4" customHeight="1" x14ac:dyDescent="0.3">
      <c r="A134" s="201">
        <v>3299</v>
      </c>
      <c r="B134" s="507"/>
      <c r="C134" s="508"/>
      <c r="D134" s="125" t="s">
        <v>181</v>
      </c>
      <c r="E134" s="369"/>
      <c r="F134" s="369"/>
      <c r="G134" s="369"/>
      <c r="H134" s="369">
        <v>0</v>
      </c>
      <c r="I134" s="85"/>
      <c r="J134" s="418"/>
    </row>
    <row r="135" spans="1:10" s="113" customFormat="1" ht="26.4" customHeight="1" x14ac:dyDescent="0.3">
      <c r="A135" s="201">
        <v>34</v>
      </c>
      <c r="B135" s="396"/>
      <c r="C135" s="397"/>
      <c r="D135" s="125" t="s">
        <v>48</v>
      </c>
      <c r="E135" s="369">
        <f t="shared" ref="E135:H136" si="38">SUM(E136)</f>
        <v>0</v>
      </c>
      <c r="F135" s="369"/>
      <c r="G135" s="369">
        <f t="shared" si="38"/>
        <v>0</v>
      </c>
      <c r="H135" s="369">
        <f t="shared" si="38"/>
        <v>0</v>
      </c>
      <c r="I135" s="85"/>
      <c r="J135" s="418" t="e">
        <f t="shared" si="26"/>
        <v>#DIV/0!</v>
      </c>
    </row>
    <row r="136" spans="1:10" s="113" customFormat="1" ht="26.4" customHeight="1" x14ac:dyDescent="0.3">
      <c r="A136" s="201">
        <v>343</v>
      </c>
      <c r="B136" s="396"/>
      <c r="C136" s="397"/>
      <c r="D136" s="125" t="s">
        <v>205</v>
      </c>
      <c r="E136" s="369">
        <f t="shared" si="38"/>
        <v>0</v>
      </c>
      <c r="F136" s="369"/>
      <c r="G136" s="369">
        <f t="shared" si="38"/>
        <v>0</v>
      </c>
      <c r="H136" s="369">
        <f t="shared" si="38"/>
        <v>0</v>
      </c>
      <c r="I136" s="85"/>
      <c r="J136" s="418" t="e">
        <f t="shared" si="26"/>
        <v>#DIV/0!</v>
      </c>
    </row>
    <row r="137" spans="1:10" s="113" customFormat="1" x14ac:dyDescent="0.3">
      <c r="A137" s="201">
        <v>3433</v>
      </c>
      <c r="B137" s="396"/>
      <c r="C137" s="397"/>
      <c r="D137" s="125" t="s">
        <v>190</v>
      </c>
      <c r="E137" s="369"/>
      <c r="F137" s="369"/>
      <c r="G137" s="369"/>
      <c r="H137" s="369"/>
      <c r="I137" s="85"/>
      <c r="J137" s="418" t="e">
        <f t="shared" si="26"/>
        <v>#DIV/0!</v>
      </c>
    </row>
    <row r="138" spans="1:10" s="113" customFormat="1" ht="26.4" x14ac:dyDescent="0.3">
      <c r="A138" s="577">
        <v>4</v>
      </c>
      <c r="B138" s="578"/>
      <c r="C138" s="579"/>
      <c r="D138" s="250" t="s">
        <v>8</v>
      </c>
      <c r="E138" s="375">
        <f>SUM(E139)</f>
        <v>0</v>
      </c>
      <c r="F138" s="375">
        <f>SUM(F139)</f>
        <v>0</v>
      </c>
      <c r="G138" s="375">
        <f>SUM(G139)</f>
        <v>0</v>
      </c>
      <c r="H138" s="375">
        <f>SUM(H139)</f>
        <v>0</v>
      </c>
      <c r="I138" s="319" t="e">
        <f t="shared" si="25"/>
        <v>#DIV/0!</v>
      </c>
      <c r="J138" s="439" t="e">
        <f t="shared" si="26"/>
        <v>#DIV/0!</v>
      </c>
    </row>
    <row r="139" spans="1:10" s="113" customFormat="1" ht="26.4" x14ac:dyDescent="0.3">
      <c r="A139" s="559">
        <v>45</v>
      </c>
      <c r="B139" s="560"/>
      <c r="C139" s="561"/>
      <c r="D139" s="172" t="s">
        <v>22</v>
      </c>
      <c r="E139" s="376">
        <f>SUM(E140+E141)</f>
        <v>0</v>
      </c>
      <c r="F139" s="376">
        <f>SUM(F140+F141)</f>
        <v>0</v>
      </c>
      <c r="G139" s="376">
        <f>SUM(G140+G141)</f>
        <v>0</v>
      </c>
      <c r="H139" s="376">
        <f>SUM(H140)</f>
        <v>0</v>
      </c>
      <c r="I139" s="318" t="e">
        <f t="shared" si="25"/>
        <v>#DIV/0!</v>
      </c>
      <c r="J139" s="438" t="e">
        <f t="shared" si="26"/>
        <v>#DIV/0!</v>
      </c>
    </row>
    <row r="140" spans="1:10" s="113" customFormat="1" ht="26.4" x14ac:dyDescent="0.3">
      <c r="A140" s="231">
        <v>451</v>
      </c>
      <c r="B140" s="203"/>
      <c r="C140" s="204"/>
      <c r="D140" s="61" t="s">
        <v>258</v>
      </c>
      <c r="E140" s="367">
        <f>SUM(E141)</f>
        <v>0</v>
      </c>
      <c r="F140" s="367"/>
      <c r="G140" s="367">
        <f t="shared" ref="G140:H140" si="39">SUM(G141)</f>
        <v>0</v>
      </c>
      <c r="H140" s="367">
        <f t="shared" si="39"/>
        <v>0</v>
      </c>
      <c r="I140" s="322" t="e">
        <f t="shared" si="25"/>
        <v>#DIV/0!</v>
      </c>
      <c r="J140" s="418" t="e">
        <f t="shared" si="26"/>
        <v>#DIV/0!</v>
      </c>
    </row>
    <row r="141" spans="1:10" s="113" customFormat="1" ht="26.4" x14ac:dyDescent="0.3">
      <c r="A141" s="232">
        <v>4511</v>
      </c>
      <c r="B141" s="233"/>
      <c r="C141" s="234"/>
      <c r="D141" s="23" t="s">
        <v>231</v>
      </c>
      <c r="E141" s="369"/>
      <c r="F141" s="369"/>
      <c r="G141" s="369"/>
      <c r="H141" s="369"/>
      <c r="I141" s="85" t="e">
        <f t="shared" si="25"/>
        <v>#DIV/0!</v>
      </c>
      <c r="J141" s="418" t="e">
        <f t="shared" ref="J141:J206" si="40">SUM(H141/F141*100)</f>
        <v>#DIV/0!</v>
      </c>
    </row>
    <row r="142" spans="1:10" s="113" customFormat="1" ht="26.4" x14ac:dyDescent="0.3">
      <c r="A142" s="592" t="s">
        <v>229</v>
      </c>
      <c r="B142" s="592"/>
      <c r="C142" s="592"/>
      <c r="D142" s="427" t="s">
        <v>230</v>
      </c>
      <c r="E142" s="422">
        <f>SUM(E143+E156)</f>
        <v>0</v>
      </c>
      <c r="F142" s="422">
        <f t="shared" ref="F142:H142" si="41">SUM(F143+F156)</f>
        <v>0</v>
      </c>
      <c r="G142" s="422">
        <f t="shared" si="41"/>
        <v>0</v>
      </c>
      <c r="H142" s="422">
        <f t="shared" si="41"/>
        <v>0</v>
      </c>
      <c r="I142" s="181" t="e">
        <f t="shared" ref="I142:I211" si="42">SUM(H142/E142*100)</f>
        <v>#DIV/0!</v>
      </c>
      <c r="J142" s="389" t="e">
        <f t="shared" si="40"/>
        <v>#DIV/0!</v>
      </c>
    </row>
    <row r="143" spans="1:10" s="113" customFormat="1" x14ac:dyDescent="0.3">
      <c r="A143" s="251">
        <v>3</v>
      </c>
      <c r="B143" s="252"/>
      <c r="C143" s="247"/>
      <c r="D143" s="247" t="s">
        <v>6</v>
      </c>
      <c r="E143" s="375">
        <f>SUM(E144+E154)</f>
        <v>0</v>
      </c>
      <c r="F143" s="375">
        <f>SUM(F144+F154)</f>
        <v>0</v>
      </c>
      <c r="G143" s="375">
        <f t="shared" ref="G143" si="43">SUM(G144)</f>
        <v>0</v>
      </c>
      <c r="H143" s="375">
        <f>SUM(H144+H154)</f>
        <v>0</v>
      </c>
      <c r="I143" s="319" t="e">
        <f t="shared" si="42"/>
        <v>#DIV/0!</v>
      </c>
      <c r="J143" s="439" t="e">
        <f t="shared" si="40"/>
        <v>#DIV/0!</v>
      </c>
    </row>
    <row r="144" spans="1:10" s="113" customFormat="1" x14ac:dyDescent="0.3">
      <c r="A144" s="589">
        <v>32</v>
      </c>
      <c r="B144" s="590"/>
      <c r="C144" s="591"/>
      <c r="D144" s="193" t="s">
        <v>15</v>
      </c>
      <c r="E144" s="376">
        <f>SUM(E145+E149+E152)</f>
        <v>0</v>
      </c>
      <c r="F144" s="376">
        <f t="shared" ref="F144:H144" si="44">SUM(F145+F149+F152)</f>
        <v>0</v>
      </c>
      <c r="G144" s="376">
        <f t="shared" si="44"/>
        <v>0</v>
      </c>
      <c r="H144" s="376">
        <f t="shared" si="44"/>
        <v>0</v>
      </c>
      <c r="I144" s="318" t="e">
        <f t="shared" si="42"/>
        <v>#DIV/0!</v>
      </c>
      <c r="J144" s="438" t="e">
        <f t="shared" si="40"/>
        <v>#DIV/0!</v>
      </c>
    </row>
    <row r="145" spans="1:10" s="113" customFormat="1" x14ac:dyDescent="0.3">
      <c r="A145" s="199">
        <v>321</v>
      </c>
      <c r="B145" s="200"/>
      <c r="C145" s="190"/>
      <c r="D145" s="190" t="s">
        <v>160</v>
      </c>
      <c r="E145" s="367">
        <f>SUM(E146:E148)</f>
        <v>0</v>
      </c>
      <c r="F145" s="367"/>
      <c r="G145" s="367">
        <f t="shared" ref="G145:H145" si="45">SUM(G146:G148)</f>
        <v>0</v>
      </c>
      <c r="H145" s="367">
        <f t="shared" si="45"/>
        <v>0</v>
      </c>
      <c r="I145" s="322" t="e">
        <f t="shared" si="42"/>
        <v>#DIV/0!</v>
      </c>
      <c r="J145" s="418" t="e">
        <f t="shared" si="40"/>
        <v>#DIV/0!</v>
      </c>
    </row>
    <row r="146" spans="1:10" s="113" customFormat="1" x14ac:dyDescent="0.3">
      <c r="A146" s="201">
        <v>3211</v>
      </c>
      <c r="B146" s="100"/>
      <c r="C146" s="191"/>
      <c r="D146" s="191" t="s">
        <v>161</v>
      </c>
      <c r="E146" s="369">
        <v>0</v>
      </c>
      <c r="F146" s="369"/>
      <c r="G146" s="369"/>
      <c r="H146" s="369">
        <v>0</v>
      </c>
      <c r="I146" s="85" t="e">
        <f t="shared" si="42"/>
        <v>#DIV/0!</v>
      </c>
      <c r="J146" s="418" t="e">
        <f t="shared" si="40"/>
        <v>#DIV/0!</v>
      </c>
    </row>
    <row r="147" spans="1:10" ht="26.4" x14ac:dyDescent="0.3">
      <c r="A147" s="201">
        <v>3212</v>
      </c>
      <c r="B147" s="100"/>
      <c r="C147" s="191"/>
      <c r="D147" s="191" t="s">
        <v>212</v>
      </c>
      <c r="E147" s="369"/>
      <c r="F147" s="369"/>
      <c r="G147" s="369"/>
      <c r="H147" s="369"/>
      <c r="I147" s="85" t="e">
        <f t="shared" si="42"/>
        <v>#DIV/0!</v>
      </c>
      <c r="J147" s="418" t="e">
        <f t="shared" si="40"/>
        <v>#DIV/0!</v>
      </c>
    </row>
    <row r="148" spans="1:10" x14ac:dyDescent="0.3">
      <c r="A148" s="201">
        <v>3214</v>
      </c>
      <c r="B148" s="197"/>
      <c r="C148" s="198"/>
      <c r="D148" s="125" t="s">
        <v>225</v>
      </c>
      <c r="E148" s="369"/>
      <c r="F148" s="369"/>
      <c r="G148" s="369"/>
      <c r="H148" s="369"/>
      <c r="I148" s="85" t="e">
        <f t="shared" si="42"/>
        <v>#DIV/0!</v>
      </c>
      <c r="J148" s="418" t="e">
        <f t="shared" si="40"/>
        <v>#DIV/0!</v>
      </c>
    </row>
    <row r="149" spans="1:10" x14ac:dyDescent="0.3">
      <c r="A149" s="199">
        <v>322</v>
      </c>
      <c r="B149" s="244"/>
      <c r="C149" s="245"/>
      <c r="D149" s="246" t="s">
        <v>164</v>
      </c>
      <c r="E149" s="379">
        <f>SUM(E150+E151)</f>
        <v>0</v>
      </c>
      <c r="F149" s="379">
        <v>0</v>
      </c>
      <c r="G149" s="379">
        <f t="shared" ref="G149:H149" si="46">SUM(G150+G151)</f>
        <v>0</v>
      </c>
      <c r="H149" s="379">
        <f t="shared" si="46"/>
        <v>0</v>
      </c>
      <c r="I149" s="322" t="e">
        <f t="shared" si="42"/>
        <v>#DIV/0!</v>
      </c>
      <c r="J149" s="418" t="e">
        <f t="shared" si="40"/>
        <v>#DIV/0!</v>
      </c>
    </row>
    <row r="150" spans="1:10" ht="23.4" customHeight="1" x14ac:dyDescent="0.3">
      <c r="A150" s="201">
        <v>3225</v>
      </c>
      <c r="B150" s="197"/>
      <c r="C150" s="198"/>
      <c r="D150" s="125" t="s">
        <v>273</v>
      </c>
      <c r="E150" s="369"/>
      <c r="F150" s="369"/>
      <c r="G150" s="369"/>
      <c r="H150" s="369">
        <v>0</v>
      </c>
      <c r="I150" s="85" t="e">
        <f t="shared" si="42"/>
        <v>#DIV/0!</v>
      </c>
      <c r="J150" s="418" t="e">
        <f t="shared" si="40"/>
        <v>#DIV/0!</v>
      </c>
    </row>
    <row r="151" spans="1:10" x14ac:dyDescent="0.3">
      <c r="A151" s="201">
        <v>3222</v>
      </c>
      <c r="B151" s="197"/>
      <c r="C151" s="198"/>
      <c r="D151" s="125" t="s">
        <v>166</v>
      </c>
      <c r="E151" s="369"/>
      <c r="F151" s="369"/>
      <c r="G151" s="369"/>
      <c r="H151" s="369"/>
      <c r="I151" s="85" t="e">
        <f t="shared" si="42"/>
        <v>#DIV/0!</v>
      </c>
      <c r="J151" s="418" t="e">
        <f t="shared" si="40"/>
        <v>#DIV/0!</v>
      </c>
    </row>
    <row r="152" spans="1:10" s="113" customFormat="1" x14ac:dyDescent="0.3">
      <c r="A152" s="199">
        <v>323</v>
      </c>
      <c r="B152" s="236"/>
      <c r="C152" s="237"/>
      <c r="D152" s="185" t="s">
        <v>171</v>
      </c>
      <c r="E152" s="367">
        <f>SUM(E153)</f>
        <v>0</v>
      </c>
      <c r="F152" s="367">
        <f>SUM(F153)</f>
        <v>0</v>
      </c>
      <c r="G152" s="367">
        <f>SUM(G153)</f>
        <v>0</v>
      </c>
      <c r="H152" s="367">
        <f>SUM(H153)</f>
        <v>0</v>
      </c>
      <c r="I152" s="322" t="e">
        <f t="shared" si="42"/>
        <v>#DIV/0!</v>
      </c>
      <c r="J152" s="418" t="e">
        <f t="shared" si="40"/>
        <v>#DIV/0!</v>
      </c>
    </row>
    <row r="153" spans="1:10" s="113" customFormat="1" x14ac:dyDescent="0.3">
      <c r="A153" s="199">
        <v>3239</v>
      </c>
      <c r="B153" s="407"/>
      <c r="C153" s="408"/>
      <c r="D153" s="185" t="s">
        <v>180</v>
      </c>
      <c r="E153" s="367"/>
      <c r="F153" s="367"/>
      <c r="G153" s="367"/>
      <c r="H153" s="367"/>
      <c r="I153" s="322"/>
      <c r="J153" s="418" t="e">
        <f t="shared" si="40"/>
        <v>#DIV/0!</v>
      </c>
    </row>
    <row r="154" spans="1:10" ht="39.6" x14ac:dyDescent="0.3">
      <c r="A154" s="199">
        <v>37</v>
      </c>
      <c r="B154" s="407"/>
      <c r="C154" s="408"/>
      <c r="D154" s="185" t="s">
        <v>46</v>
      </c>
      <c r="E154" s="367">
        <f>SUM(E155)</f>
        <v>0</v>
      </c>
      <c r="F154" s="367">
        <f>SUM(F155)</f>
        <v>0</v>
      </c>
      <c r="G154" s="367">
        <f>SUM(G155)</f>
        <v>0</v>
      </c>
      <c r="H154" s="367">
        <f>SUM(H155)</f>
        <v>0</v>
      </c>
      <c r="I154" s="322"/>
      <c r="J154" s="418" t="e">
        <f t="shared" si="40"/>
        <v>#DIV/0!</v>
      </c>
    </row>
    <row r="155" spans="1:10" ht="16.95" customHeight="1" x14ac:dyDescent="0.3">
      <c r="A155" s="201">
        <v>372</v>
      </c>
      <c r="B155" s="197"/>
      <c r="C155" s="198"/>
      <c r="D155" s="125" t="s">
        <v>46</v>
      </c>
      <c r="E155" s="369">
        <v>0</v>
      </c>
      <c r="F155" s="369"/>
      <c r="G155" s="369"/>
      <c r="H155" s="369"/>
      <c r="I155" s="85" t="e">
        <f t="shared" si="42"/>
        <v>#DIV/0!</v>
      </c>
      <c r="J155" s="418" t="e">
        <f t="shared" si="40"/>
        <v>#DIV/0!</v>
      </c>
    </row>
    <row r="156" spans="1:10" s="113" customFormat="1" ht="24.6" customHeight="1" x14ac:dyDescent="0.3">
      <c r="A156" s="577">
        <v>4</v>
      </c>
      <c r="B156" s="578"/>
      <c r="C156" s="579"/>
      <c r="D156" s="250" t="s">
        <v>8</v>
      </c>
      <c r="E156" s="375">
        <v>0</v>
      </c>
      <c r="F156" s="375">
        <f>SUM(F157)</f>
        <v>0</v>
      </c>
      <c r="G156" s="375">
        <f>SUM(G157)</f>
        <v>0</v>
      </c>
      <c r="H156" s="375">
        <f>SUM(H157)</f>
        <v>0</v>
      </c>
      <c r="I156" s="319" t="e">
        <f t="shared" si="42"/>
        <v>#DIV/0!</v>
      </c>
      <c r="J156" s="439" t="e">
        <f t="shared" si="40"/>
        <v>#DIV/0!</v>
      </c>
    </row>
    <row r="157" spans="1:10" s="113" customFormat="1" ht="25.95" customHeight="1" x14ac:dyDescent="0.3">
      <c r="A157" s="559">
        <v>42</v>
      </c>
      <c r="B157" s="560"/>
      <c r="C157" s="561"/>
      <c r="D157" s="172" t="s">
        <v>22</v>
      </c>
      <c r="E157" s="376">
        <f>SUM(E158+E160)</f>
        <v>0</v>
      </c>
      <c r="F157" s="376">
        <f t="shared" ref="F157:H157" si="47">SUM(F158+F160)</f>
        <v>0</v>
      </c>
      <c r="G157" s="376">
        <f t="shared" si="47"/>
        <v>0</v>
      </c>
      <c r="H157" s="376">
        <f t="shared" si="47"/>
        <v>0</v>
      </c>
      <c r="I157" s="318" t="e">
        <f t="shared" si="42"/>
        <v>#DIV/0!</v>
      </c>
      <c r="J157" s="418" t="e">
        <f t="shared" si="40"/>
        <v>#DIV/0!</v>
      </c>
    </row>
    <row r="158" spans="1:10" s="113" customFormat="1" ht="16.95" customHeight="1" x14ac:dyDescent="0.3">
      <c r="A158" s="231">
        <v>422</v>
      </c>
      <c r="B158" s="203"/>
      <c r="C158" s="204"/>
      <c r="D158" s="61" t="s">
        <v>228</v>
      </c>
      <c r="E158" s="367">
        <f>SUM(E159)</f>
        <v>0</v>
      </c>
      <c r="F158" s="367">
        <f t="shared" ref="F158:H158" si="48">SUM(F159)</f>
        <v>0</v>
      </c>
      <c r="G158" s="367">
        <f t="shared" si="48"/>
        <v>0</v>
      </c>
      <c r="H158" s="367">
        <f t="shared" si="48"/>
        <v>0</v>
      </c>
      <c r="I158" s="322" t="e">
        <f t="shared" si="42"/>
        <v>#DIV/0!</v>
      </c>
      <c r="J158" s="418" t="e">
        <f t="shared" si="40"/>
        <v>#DIV/0!</v>
      </c>
    </row>
    <row r="159" spans="1:10" s="113" customFormat="1" ht="16.95" customHeight="1" x14ac:dyDescent="0.3">
      <c r="A159" s="232">
        <v>4221</v>
      </c>
      <c r="B159" s="233"/>
      <c r="C159" s="234"/>
      <c r="D159" s="23" t="s">
        <v>219</v>
      </c>
      <c r="E159" s="369"/>
      <c r="F159" s="369"/>
      <c r="G159" s="369"/>
      <c r="H159" s="369"/>
      <c r="I159" s="85" t="e">
        <f t="shared" si="42"/>
        <v>#DIV/0!</v>
      </c>
      <c r="J159" s="418" t="e">
        <f t="shared" si="40"/>
        <v>#DIV/0!</v>
      </c>
    </row>
    <row r="160" spans="1:10" s="113" customFormat="1" ht="26.4" customHeight="1" x14ac:dyDescent="0.3">
      <c r="A160" s="231">
        <v>424</v>
      </c>
      <c r="B160" s="203"/>
      <c r="C160" s="204"/>
      <c r="D160" s="61" t="s">
        <v>199</v>
      </c>
      <c r="E160" s="367">
        <f>SUM(E161)</f>
        <v>0</v>
      </c>
      <c r="F160" s="367">
        <f t="shared" ref="F160:H160" si="49">SUM(F161)</f>
        <v>0</v>
      </c>
      <c r="G160" s="367">
        <f t="shared" si="49"/>
        <v>0</v>
      </c>
      <c r="H160" s="367">
        <f t="shared" si="49"/>
        <v>0</v>
      </c>
      <c r="I160" s="322" t="e">
        <f t="shared" si="42"/>
        <v>#DIV/0!</v>
      </c>
      <c r="J160" s="418" t="e">
        <f t="shared" si="40"/>
        <v>#DIV/0!</v>
      </c>
    </row>
    <row r="161" spans="1:10" ht="16.95" customHeight="1" x14ac:dyDescent="0.3">
      <c r="A161" s="232">
        <v>4241</v>
      </c>
      <c r="B161" s="233"/>
      <c r="C161" s="234"/>
      <c r="D161" s="23" t="s">
        <v>200</v>
      </c>
      <c r="E161" s="369"/>
      <c r="F161" s="369"/>
      <c r="G161" s="369"/>
      <c r="H161" s="369"/>
      <c r="I161" s="85" t="e">
        <f t="shared" si="42"/>
        <v>#DIV/0!</v>
      </c>
      <c r="J161" s="418" t="e">
        <f t="shared" si="40"/>
        <v>#DIV/0!</v>
      </c>
    </row>
    <row r="162" spans="1:10" ht="26.4" x14ac:dyDescent="0.3">
      <c r="A162" s="565" t="s">
        <v>76</v>
      </c>
      <c r="B162" s="566"/>
      <c r="C162" s="567"/>
      <c r="D162" s="169" t="s">
        <v>77</v>
      </c>
      <c r="E162" s="350">
        <f t="shared" ref="E162:H164" si="50">SUM(E163)</f>
        <v>0</v>
      </c>
      <c r="F162" s="350">
        <f t="shared" si="50"/>
        <v>7800</v>
      </c>
      <c r="G162" s="350">
        <f t="shared" si="50"/>
        <v>0</v>
      </c>
      <c r="H162" s="350">
        <f t="shared" si="50"/>
        <v>0</v>
      </c>
      <c r="I162" s="321" t="e">
        <f t="shared" si="42"/>
        <v>#DIV/0!</v>
      </c>
      <c r="J162" s="420">
        <f t="shared" si="40"/>
        <v>0</v>
      </c>
    </row>
    <row r="163" spans="1:10" x14ac:dyDescent="0.3">
      <c r="A163" s="583" t="s">
        <v>72</v>
      </c>
      <c r="B163" s="584"/>
      <c r="C163" s="585"/>
      <c r="D163" s="427" t="s">
        <v>74</v>
      </c>
      <c r="E163" s="422">
        <f t="shared" si="50"/>
        <v>0</v>
      </c>
      <c r="F163" s="422">
        <f t="shared" si="50"/>
        <v>7800</v>
      </c>
      <c r="G163" s="422">
        <f t="shared" si="50"/>
        <v>0</v>
      </c>
      <c r="H163" s="422">
        <f t="shared" si="50"/>
        <v>0</v>
      </c>
      <c r="I163" s="181" t="e">
        <f t="shared" si="42"/>
        <v>#DIV/0!</v>
      </c>
      <c r="J163" s="389">
        <f t="shared" si="40"/>
        <v>0</v>
      </c>
    </row>
    <row r="164" spans="1:10" x14ac:dyDescent="0.3">
      <c r="A164" s="577">
        <v>3</v>
      </c>
      <c r="B164" s="578"/>
      <c r="C164" s="579"/>
      <c r="D164" s="189" t="s">
        <v>6</v>
      </c>
      <c r="E164" s="375">
        <f>SUM(E165)</f>
        <v>0</v>
      </c>
      <c r="F164" s="375">
        <f t="shared" si="50"/>
        <v>7800</v>
      </c>
      <c r="G164" s="375">
        <f t="shared" si="50"/>
        <v>0</v>
      </c>
      <c r="H164" s="375">
        <f t="shared" si="50"/>
        <v>0</v>
      </c>
      <c r="I164" s="319" t="e">
        <f t="shared" si="42"/>
        <v>#DIV/0!</v>
      </c>
      <c r="J164" s="439">
        <f t="shared" si="40"/>
        <v>0</v>
      </c>
    </row>
    <row r="165" spans="1:10" s="113" customFormat="1" x14ac:dyDescent="0.3">
      <c r="A165" s="238">
        <v>32</v>
      </c>
      <c r="B165" s="239"/>
      <c r="C165" s="240"/>
      <c r="D165" s="171" t="s">
        <v>15</v>
      </c>
      <c r="E165" s="376">
        <f>SUM(E166)</f>
        <v>0</v>
      </c>
      <c r="F165" s="376">
        <f>SUM(F166)</f>
        <v>7800</v>
      </c>
      <c r="G165" s="376">
        <f>SUM(G166)</f>
        <v>0</v>
      </c>
      <c r="H165" s="376">
        <f>SUM(H166)</f>
        <v>0</v>
      </c>
      <c r="I165" s="318" t="e">
        <f t="shared" si="42"/>
        <v>#DIV/0!</v>
      </c>
      <c r="J165" s="438">
        <f t="shared" si="40"/>
        <v>0</v>
      </c>
    </row>
    <row r="166" spans="1:10" s="113" customFormat="1" x14ac:dyDescent="0.3">
      <c r="A166" s="235">
        <v>323</v>
      </c>
      <c r="B166" s="236"/>
      <c r="C166" s="237"/>
      <c r="D166" s="185" t="s">
        <v>171</v>
      </c>
      <c r="E166" s="367">
        <f>SUM(E167+E168)</f>
        <v>0</v>
      </c>
      <c r="F166" s="367">
        <v>7800</v>
      </c>
      <c r="G166" s="367">
        <f>SUM(G167+G168)</f>
        <v>0</v>
      </c>
      <c r="H166" s="367">
        <f>SUM(H167+H168)</f>
        <v>0</v>
      </c>
      <c r="I166" s="322" t="e">
        <f t="shared" si="42"/>
        <v>#DIV/0!</v>
      </c>
      <c r="J166" s="418">
        <f t="shared" si="40"/>
        <v>0</v>
      </c>
    </row>
    <row r="167" spans="1:10" s="113" customFormat="1" x14ac:dyDescent="0.3">
      <c r="A167" s="410">
        <v>3232</v>
      </c>
      <c r="B167" s="411"/>
      <c r="C167" s="412"/>
      <c r="D167" s="185" t="s">
        <v>259</v>
      </c>
      <c r="E167" s="367"/>
      <c r="F167" s="367"/>
      <c r="G167" s="367"/>
      <c r="H167" s="367">
        <v>0</v>
      </c>
      <c r="I167" s="322"/>
      <c r="J167" s="418" t="e">
        <f t="shared" si="40"/>
        <v>#DIV/0!</v>
      </c>
    </row>
    <row r="168" spans="1:10" ht="27.75" customHeight="1" x14ac:dyDescent="0.3">
      <c r="A168" s="586">
        <v>3237</v>
      </c>
      <c r="B168" s="587"/>
      <c r="C168" s="588"/>
      <c r="D168" s="125" t="s">
        <v>173</v>
      </c>
      <c r="E168" s="369"/>
      <c r="F168" s="369"/>
      <c r="G168" s="369"/>
      <c r="H168" s="369"/>
      <c r="I168" s="85" t="e">
        <f t="shared" si="42"/>
        <v>#DIV/0!</v>
      </c>
      <c r="J168" s="418" t="e">
        <f t="shared" si="40"/>
        <v>#DIV/0!</v>
      </c>
    </row>
    <row r="169" spans="1:10" ht="26.4" x14ac:dyDescent="0.3">
      <c r="A169" s="554" t="s">
        <v>78</v>
      </c>
      <c r="B169" s="555"/>
      <c r="C169" s="556"/>
      <c r="D169" s="169" t="s">
        <v>79</v>
      </c>
      <c r="E169" s="350">
        <f t="shared" ref="E169:H170" si="51">SUM(E170)</f>
        <v>0</v>
      </c>
      <c r="F169" s="350">
        <f t="shared" si="51"/>
        <v>16800</v>
      </c>
      <c r="G169" s="350">
        <f t="shared" si="51"/>
        <v>0</v>
      </c>
      <c r="H169" s="350">
        <f t="shared" si="51"/>
        <v>0</v>
      </c>
      <c r="I169" s="321" t="e">
        <f t="shared" si="42"/>
        <v>#DIV/0!</v>
      </c>
      <c r="J169" s="420">
        <f t="shared" si="40"/>
        <v>0</v>
      </c>
    </row>
    <row r="170" spans="1:10" x14ac:dyDescent="0.3">
      <c r="A170" s="533" t="s">
        <v>72</v>
      </c>
      <c r="B170" s="534"/>
      <c r="C170" s="535"/>
      <c r="D170" s="428" t="s">
        <v>74</v>
      </c>
      <c r="E170" s="422">
        <f t="shared" si="51"/>
        <v>0</v>
      </c>
      <c r="F170" s="422">
        <f t="shared" si="51"/>
        <v>16800</v>
      </c>
      <c r="G170" s="422">
        <f t="shared" si="51"/>
        <v>0</v>
      </c>
      <c r="H170" s="422">
        <f t="shared" si="51"/>
        <v>0</v>
      </c>
      <c r="I170" s="181" t="e">
        <f t="shared" si="42"/>
        <v>#DIV/0!</v>
      </c>
      <c r="J170" s="389">
        <f t="shared" si="40"/>
        <v>0</v>
      </c>
    </row>
    <row r="171" spans="1:10" ht="26.4" x14ac:dyDescent="0.3">
      <c r="A171" s="577">
        <v>4</v>
      </c>
      <c r="B171" s="578"/>
      <c r="C171" s="579"/>
      <c r="D171" s="250" t="s">
        <v>8</v>
      </c>
      <c r="E171" s="375">
        <f>SUM(E172+E175)</f>
        <v>0</v>
      </c>
      <c r="F171" s="375">
        <f>SUM(F172+F175)</f>
        <v>16800</v>
      </c>
      <c r="G171" s="375">
        <f>SUM(G172+G175)</f>
        <v>0</v>
      </c>
      <c r="H171" s="375">
        <f>SUM(H172+H175)</f>
        <v>0</v>
      </c>
      <c r="I171" s="319" t="e">
        <f t="shared" si="42"/>
        <v>#DIV/0!</v>
      </c>
      <c r="J171" s="439">
        <f t="shared" si="40"/>
        <v>0</v>
      </c>
    </row>
    <row r="172" spans="1:10" s="113" customFormat="1" ht="26.4" x14ac:dyDescent="0.3">
      <c r="A172" s="390">
        <v>42</v>
      </c>
      <c r="B172" s="391"/>
      <c r="C172" s="392"/>
      <c r="D172" s="172" t="s">
        <v>244</v>
      </c>
      <c r="E172" s="376">
        <f t="shared" ref="E172:H173" si="52">SUM(E173)</f>
        <v>0</v>
      </c>
      <c r="F172" s="376">
        <f t="shared" si="52"/>
        <v>0</v>
      </c>
      <c r="G172" s="376">
        <f t="shared" si="52"/>
        <v>0</v>
      </c>
      <c r="H172" s="376">
        <f t="shared" si="52"/>
        <v>0</v>
      </c>
      <c r="I172" s="318"/>
      <c r="J172" s="438" t="e">
        <f t="shared" si="40"/>
        <v>#DIV/0!</v>
      </c>
    </row>
    <row r="173" spans="1:10" s="113" customFormat="1" x14ac:dyDescent="0.3">
      <c r="A173" s="393">
        <v>422</v>
      </c>
      <c r="B173" s="394"/>
      <c r="C173" s="395"/>
      <c r="D173" s="61" t="s">
        <v>243</v>
      </c>
      <c r="E173" s="367">
        <f t="shared" si="52"/>
        <v>0</v>
      </c>
      <c r="F173" s="367">
        <f t="shared" si="52"/>
        <v>0</v>
      </c>
      <c r="G173" s="367">
        <f t="shared" si="52"/>
        <v>0</v>
      </c>
      <c r="H173" s="367">
        <f t="shared" si="52"/>
        <v>0</v>
      </c>
      <c r="I173" s="322"/>
      <c r="J173" s="418" t="e">
        <f t="shared" si="40"/>
        <v>#DIV/0!</v>
      </c>
    </row>
    <row r="174" spans="1:10" s="113" customFormat="1" x14ac:dyDescent="0.3">
      <c r="A174" s="393">
        <v>4226</v>
      </c>
      <c r="B174" s="394"/>
      <c r="C174" s="395"/>
      <c r="D174" s="61" t="s">
        <v>242</v>
      </c>
      <c r="E174" s="367"/>
      <c r="F174" s="367"/>
      <c r="G174" s="367"/>
      <c r="H174" s="367"/>
      <c r="I174" s="322"/>
      <c r="J174" s="418" t="e">
        <f t="shared" si="40"/>
        <v>#DIV/0!</v>
      </c>
    </row>
    <row r="175" spans="1:10" ht="26.4" x14ac:dyDescent="0.3">
      <c r="A175" s="559">
        <v>45</v>
      </c>
      <c r="B175" s="560"/>
      <c r="C175" s="561"/>
      <c r="D175" s="172" t="s">
        <v>47</v>
      </c>
      <c r="E175" s="376">
        <f>SUM(E176)</f>
        <v>0</v>
      </c>
      <c r="F175" s="376">
        <f>SUM(F176)</f>
        <v>16800</v>
      </c>
      <c r="G175" s="376">
        <f t="shared" ref="G175:H176" si="53">SUM(G176)</f>
        <v>0</v>
      </c>
      <c r="H175" s="376">
        <f t="shared" si="53"/>
        <v>0</v>
      </c>
      <c r="I175" s="318" t="e">
        <f t="shared" si="42"/>
        <v>#DIV/0!</v>
      </c>
      <c r="J175" s="438">
        <f t="shared" si="40"/>
        <v>0</v>
      </c>
    </row>
    <row r="176" spans="1:10" ht="26.4" x14ac:dyDescent="0.3">
      <c r="A176" s="580">
        <v>451</v>
      </c>
      <c r="B176" s="581"/>
      <c r="C176" s="582"/>
      <c r="D176" s="61" t="s">
        <v>231</v>
      </c>
      <c r="E176" s="367">
        <f>SUM(E177)</f>
        <v>0</v>
      </c>
      <c r="F176" s="367">
        <v>16800</v>
      </c>
      <c r="G176" s="367">
        <f t="shared" si="53"/>
        <v>0</v>
      </c>
      <c r="H176" s="367">
        <f t="shared" si="53"/>
        <v>0</v>
      </c>
      <c r="I176" s="322" t="e">
        <f t="shared" si="42"/>
        <v>#DIV/0!</v>
      </c>
      <c r="J176" s="418">
        <f t="shared" si="40"/>
        <v>0</v>
      </c>
    </row>
    <row r="177" spans="1:12" s="113" customFormat="1" ht="26.4" x14ac:dyDescent="0.3">
      <c r="A177" s="196">
        <v>4511</v>
      </c>
      <c r="B177" s="197"/>
      <c r="C177" s="198"/>
      <c r="D177" s="61" t="s">
        <v>231</v>
      </c>
      <c r="E177" s="369"/>
      <c r="F177" s="369"/>
      <c r="G177" s="369"/>
      <c r="H177" s="369"/>
      <c r="I177" s="85" t="e">
        <f t="shared" si="42"/>
        <v>#DIV/0!</v>
      </c>
      <c r="J177" s="418" t="e">
        <f t="shared" si="40"/>
        <v>#DIV/0!</v>
      </c>
    </row>
    <row r="178" spans="1:12" ht="26.4" x14ac:dyDescent="0.3">
      <c r="A178" s="568" t="s">
        <v>80</v>
      </c>
      <c r="B178" s="569"/>
      <c r="C178" s="570"/>
      <c r="D178" s="57" t="s">
        <v>81</v>
      </c>
      <c r="E178" s="349">
        <f>SUM(E179+E185+E196+E202+E212+E222+E269+E329+E335+E341+E380)</f>
        <v>4165.72</v>
      </c>
      <c r="F178" s="349">
        <f>SUM(F179+F185+F196+F202+F212+F222+F269+F329+F335+F341+F380)</f>
        <v>13796</v>
      </c>
      <c r="G178" s="349">
        <f>SUM(G179+G185+G196+G202+G212+G222+G269+G329+G335+G341+G380)</f>
        <v>0</v>
      </c>
      <c r="H178" s="349">
        <f>SUM(H179+H185+H196+H202+H212+H222+H269+H329+H335+H341+H380)</f>
        <v>5602.55</v>
      </c>
      <c r="I178" s="320">
        <f t="shared" si="42"/>
        <v>134.49175652708294</v>
      </c>
      <c r="J178" s="419">
        <f t="shared" si="40"/>
        <v>40.609959408524212</v>
      </c>
    </row>
    <row r="179" spans="1:12" x14ac:dyDescent="0.3">
      <c r="A179" s="554" t="s">
        <v>82</v>
      </c>
      <c r="B179" s="555"/>
      <c r="C179" s="556"/>
      <c r="D179" s="50" t="s">
        <v>83</v>
      </c>
      <c r="E179" s="350">
        <f t="shared" ref="E179:H182" si="54">SUM(E180)</f>
        <v>0</v>
      </c>
      <c r="F179" s="350">
        <f t="shared" si="54"/>
        <v>2205</v>
      </c>
      <c r="G179" s="350">
        <f t="shared" si="54"/>
        <v>0</v>
      </c>
      <c r="H179" s="350">
        <f t="shared" si="54"/>
        <v>0</v>
      </c>
      <c r="I179" s="321" t="e">
        <f t="shared" si="42"/>
        <v>#DIV/0!</v>
      </c>
      <c r="J179" s="420">
        <f t="shared" si="40"/>
        <v>0</v>
      </c>
    </row>
    <row r="180" spans="1:12" ht="14.4" customHeight="1" x14ac:dyDescent="0.3">
      <c r="A180" s="571" t="s">
        <v>64</v>
      </c>
      <c r="B180" s="572"/>
      <c r="C180" s="573"/>
      <c r="D180" s="429" t="s">
        <v>65</v>
      </c>
      <c r="E180" s="422">
        <f t="shared" si="54"/>
        <v>0</v>
      </c>
      <c r="F180" s="422">
        <f t="shared" si="54"/>
        <v>2205</v>
      </c>
      <c r="G180" s="422">
        <f t="shared" si="54"/>
        <v>0</v>
      </c>
      <c r="H180" s="422">
        <f t="shared" si="54"/>
        <v>0</v>
      </c>
      <c r="I180" s="181" t="e">
        <f t="shared" si="42"/>
        <v>#DIV/0!</v>
      </c>
      <c r="J180" s="389">
        <f t="shared" si="40"/>
        <v>0</v>
      </c>
    </row>
    <row r="181" spans="1:12" ht="14.4" customHeight="1" x14ac:dyDescent="0.3">
      <c r="A181" s="253">
        <v>3</v>
      </c>
      <c r="B181" s="303"/>
      <c r="C181" s="304"/>
      <c r="D181" s="254" t="s">
        <v>6</v>
      </c>
      <c r="E181" s="375">
        <f t="shared" si="54"/>
        <v>0</v>
      </c>
      <c r="F181" s="375">
        <f t="shared" si="54"/>
        <v>2205</v>
      </c>
      <c r="G181" s="375">
        <f t="shared" si="54"/>
        <v>0</v>
      </c>
      <c r="H181" s="375">
        <f t="shared" si="54"/>
        <v>0</v>
      </c>
      <c r="I181" s="319" t="e">
        <f t="shared" si="42"/>
        <v>#DIV/0!</v>
      </c>
      <c r="J181" s="439">
        <f t="shared" si="40"/>
        <v>0</v>
      </c>
    </row>
    <row r="182" spans="1:12" ht="39.6" x14ac:dyDescent="0.3">
      <c r="A182" s="574">
        <v>37</v>
      </c>
      <c r="B182" s="575"/>
      <c r="C182" s="576"/>
      <c r="D182" s="112" t="s">
        <v>46</v>
      </c>
      <c r="E182" s="376">
        <f>SUM(E183)</f>
        <v>0</v>
      </c>
      <c r="F182" s="376">
        <f t="shared" si="54"/>
        <v>2205</v>
      </c>
      <c r="G182" s="376">
        <f t="shared" si="54"/>
        <v>0</v>
      </c>
      <c r="H182" s="376">
        <f t="shared" si="54"/>
        <v>0</v>
      </c>
      <c r="I182" s="318" t="e">
        <f t="shared" si="42"/>
        <v>#DIV/0!</v>
      </c>
      <c r="J182" s="438">
        <f t="shared" si="40"/>
        <v>0</v>
      </c>
    </row>
    <row r="183" spans="1:12" s="113" customFormat="1" ht="26.4" x14ac:dyDescent="0.3">
      <c r="A183" s="231">
        <v>372</v>
      </c>
      <c r="B183" s="203"/>
      <c r="C183" s="204"/>
      <c r="D183" s="190" t="s">
        <v>227</v>
      </c>
      <c r="E183" s="367">
        <f>SUM(E184)</f>
        <v>0</v>
      </c>
      <c r="F183" s="367">
        <v>2205</v>
      </c>
      <c r="G183" s="367"/>
      <c r="H183" s="367">
        <f>SUM(H184)</f>
        <v>0</v>
      </c>
      <c r="I183" s="322" t="e">
        <f t="shared" si="42"/>
        <v>#DIV/0!</v>
      </c>
      <c r="J183" s="418">
        <f t="shared" si="40"/>
        <v>0</v>
      </c>
    </row>
    <row r="184" spans="1:12" s="113" customFormat="1" ht="26.4" x14ac:dyDescent="0.3">
      <c r="A184" s="232">
        <v>3722</v>
      </c>
      <c r="B184" s="233"/>
      <c r="C184" s="234"/>
      <c r="D184" s="191" t="s">
        <v>232</v>
      </c>
      <c r="E184" s="369"/>
      <c r="F184" s="369"/>
      <c r="G184" s="369"/>
      <c r="H184" s="369"/>
      <c r="I184" s="85" t="e">
        <f t="shared" si="42"/>
        <v>#DIV/0!</v>
      </c>
      <c r="J184" s="418" t="e">
        <f t="shared" si="40"/>
        <v>#DIV/0!</v>
      </c>
    </row>
    <row r="185" spans="1:12" ht="23.4" customHeight="1" x14ac:dyDescent="0.3">
      <c r="A185" s="554" t="s">
        <v>84</v>
      </c>
      <c r="B185" s="555"/>
      <c r="C185" s="556"/>
      <c r="D185" s="58" t="s">
        <v>85</v>
      </c>
      <c r="E185" s="374">
        <f t="shared" ref="E185:H187" si="55">SUM(E186)</f>
        <v>0</v>
      </c>
      <c r="F185" s="374">
        <f t="shared" si="55"/>
        <v>0</v>
      </c>
      <c r="G185" s="374">
        <f t="shared" si="55"/>
        <v>0</v>
      </c>
      <c r="H185" s="374">
        <f t="shared" si="55"/>
        <v>0</v>
      </c>
      <c r="I185" s="321" t="e">
        <f t="shared" si="42"/>
        <v>#DIV/0!</v>
      </c>
      <c r="J185" s="420" t="e">
        <f t="shared" si="40"/>
        <v>#DIV/0!</v>
      </c>
      <c r="L185" s="323"/>
    </row>
    <row r="186" spans="1:12" x14ac:dyDescent="0.3">
      <c r="A186" s="533" t="s">
        <v>64</v>
      </c>
      <c r="B186" s="534"/>
      <c r="C186" s="535"/>
      <c r="D186" s="430" t="s">
        <v>65</v>
      </c>
      <c r="E186" s="422">
        <f t="shared" si="55"/>
        <v>0</v>
      </c>
      <c r="F186" s="422">
        <f>SUM(F187)</f>
        <v>0</v>
      </c>
      <c r="G186" s="422">
        <f t="shared" si="55"/>
        <v>0</v>
      </c>
      <c r="H186" s="422">
        <f t="shared" si="55"/>
        <v>0</v>
      </c>
      <c r="I186" s="181" t="e">
        <f t="shared" si="42"/>
        <v>#DIV/0!</v>
      </c>
      <c r="J186" s="389" t="e">
        <f t="shared" si="40"/>
        <v>#DIV/0!</v>
      </c>
    </row>
    <row r="187" spans="1:12" ht="15" customHeight="1" x14ac:dyDescent="0.3">
      <c r="A187" s="577">
        <v>3</v>
      </c>
      <c r="B187" s="578"/>
      <c r="C187" s="579"/>
      <c r="D187" s="250" t="s">
        <v>6</v>
      </c>
      <c r="E187" s="375">
        <f t="shared" si="55"/>
        <v>0</v>
      </c>
      <c r="F187" s="375">
        <f>SUM(F188)</f>
        <v>0</v>
      </c>
      <c r="G187" s="375">
        <f t="shared" si="55"/>
        <v>0</v>
      </c>
      <c r="H187" s="375">
        <f t="shared" si="55"/>
        <v>0</v>
      </c>
      <c r="I187" s="319" t="e">
        <f t="shared" si="42"/>
        <v>#DIV/0!</v>
      </c>
      <c r="J187" s="439" t="e">
        <f t="shared" si="40"/>
        <v>#DIV/0!</v>
      </c>
    </row>
    <row r="188" spans="1:12" x14ac:dyDescent="0.3">
      <c r="A188" s="559">
        <v>32</v>
      </c>
      <c r="B188" s="560"/>
      <c r="C188" s="561"/>
      <c r="D188" s="172" t="s">
        <v>15</v>
      </c>
      <c r="E188" s="376">
        <f>SUM(E189+E191+E194)</f>
        <v>0</v>
      </c>
      <c r="F188" s="376">
        <f>SUM(F189+F191+F194)</f>
        <v>0</v>
      </c>
      <c r="G188" s="376">
        <f t="shared" ref="G188" si="56">SUM(G189+G194)</f>
        <v>0</v>
      </c>
      <c r="H188" s="376">
        <f>SUM(H189+H191+H194)</f>
        <v>0</v>
      </c>
      <c r="I188" s="318" t="e">
        <f t="shared" si="42"/>
        <v>#DIV/0!</v>
      </c>
      <c r="J188" s="438" t="e">
        <f t="shared" si="40"/>
        <v>#DIV/0!</v>
      </c>
    </row>
    <row r="189" spans="1:12" s="113" customFormat="1" x14ac:dyDescent="0.3">
      <c r="A189" s="255">
        <v>322</v>
      </c>
      <c r="B189" s="256"/>
      <c r="C189" s="257"/>
      <c r="D189" s="61" t="s">
        <v>164</v>
      </c>
      <c r="E189" s="377">
        <f>SUM(E190)</f>
        <v>0</v>
      </c>
      <c r="F189" s="377">
        <v>0</v>
      </c>
      <c r="G189" s="377">
        <f>SUM(G190)</f>
        <v>0</v>
      </c>
      <c r="H189" s="377">
        <f>SUM(H190)</f>
        <v>0</v>
      </c>
      <c r="I189" s="322" t="e">
        <f t="shared" si="42"/>
        <v>#DIV/0!</v>
      </c>
      <c r="J189" s="418" t="e">
        <f t="shared" si="40"/>
        <v>#DIV/0!</v>
      </c>
    </row>
    <row r="190" spans="1:12" s="113" customFormat="1" ht="26.4" x14ac:dyDescent="0.3">
      <c r="A190" s="255">
        <v>3221</v>
      </c>
      <c r="B190" s="256"/>
      <c r="C190" s="257"/>
      <c r="D190" s="61" t="s">
        <v>217</v>
      </c>
      <c r="E190" s="377">
        <v>0</v>
      </c>
      <c r="F190" s="377"/>
      <c r="G190" s="377"/>
      <c r="H190" s="377">
        <v>0</v>
      </c>
      <c r="I190" s="322"/>
      <c r="J190" s="418"/>
    </row>
    <row r="191" spans="1:12" s="113" customFormat="1" x14ac:dyDescent="0.3">
      <c r="A191" s="255">
        <v>323</v>
      </c>
      <c r="B191" s="256"/>
      <c r="C191" s="257"/>
      <c r="D191" s="61" t="s">
        <v>171</v>
      </c>
      <c r="E191" s="377">
        <f>SUM(E192+E193)</f>
        <v>0</v>
      </c>
      <c r="F191" s="377">
        <v>0</v>
      </c>
      <c r="G191" s="377">
        <f>SUM(G192+G193)</f>
        <v>0</v>
      </c>
      <c r="H191" s="377">
        <f>SUM(H192+H193)</f>
        <v>0</v>
      </c>
      <c r="I191" s="322"/>
      <c r="J191" s="418"/>
    </row>
    <row r="192" spans="1:12" s="113" customFormat="1" x14ac:dyDescent="0.3">
      <c r="A192" s="196">
        <v>3231</v>
      </c>
      <c r="B192" s="197"/>
      <c r="C192" s="198"/>
      <c r="D192" s="23" t="s">
        <v>220</v>
      </c>
      <c r="E192" s="369">
        <v>0</v>
      </c>
      <c r="F192" s="369"/>
      <c r="G192" s="369"/>
      <c r="H192" s="369">
        <v>0</v>
      </c>
      <c r="I192" s="85" t="e">
        <f t="shared" si="42"/>
        <v>#DIV/0!</v>
      </c>
      <c r="J192" s="418" t="e">
        <f t="shared" si="40"/>
        <v>#DIV/0!</v>
      </c>
    </row>
    <row r="193" spans="1:10" s="113" customFormat="1" x14ac:dyDescent="0.3">
      <c r="A193" s="196">
        <v>3239</v>
      </c>
      <c r="B193" s="197"/>
      <c r="C193" s="198"/>
      <c r="D193" s="23" t="s">
        <v>180</v>
      </c>
      <c r="E193" s="369">
        <v>0</v>
      </c>
      <c r="F193" s="369"/>
      <c r="G193" s="369"/>
      <c r="H193" s="369">
        <v>0</v>
      </c>
      <c r="I193" s="85" t="e">
        <f t="shared" si="42"/>
        <v>#DIV/0!</v>
      </c>
      <c r="J193" s="418" t="e">
        <f t="shared" si="40"/>
        <v>#DIV/0!</v>
      </c>
    </row>
    <row r="194" spans="1:10" s="113" customFormat="1" ht="26.4" x14ac:dyDescent="0.3">
      <c r="A194" s="235">
        <v>329</v>
      </c>
      <c r="B194" s="236"/>
      <c r="C194" s="237"/>
      <c r="D194" s="61" t="s">
        <v>181</v>
      </c>
      <c r="E194" s="367">
        <f>SUM(E195)</f>
        <v>0</v>
      </c>
      <c r="F194" s="367">
        <v>0</v>
      </c>
      <c r="G194" s="367">
        <f t="shared" ref="G194:H194" si="57">SUM(G195)</f>
        <v>0</v>
      </c>
      <c r="H194" s="367">
        <f t="shared" si="57"/>
        <v>0</v>
      </c>
      <c r="I194" s="322" t="e">
        <f t="shared" si="42"/>
        <v>#DIV/0!</v>
      </c>
      <c r="J194" s="418" t="e">
        <f t="shared" si="40"/>
        <v>#DIV/0!</v>
      </c>
    </row>
    <row r="195" spans="1:10" s="113" customFormat="1" ht="26.4" x14ac:dyDescent="0.3">
      <c r="A195" s="196">
        <v>3299</v>
      </c>
      <c r="B195" s="197"/>
      <c r="C195" s="198"/>
      <c r="D195" s="23" t="s">
        <v>181</v>
      </c>
      <c r="E195" s="369">
        <v>0</v>
      </c>
      <c r="F195" s="369"/>
      <c r="G195" s="369"/>
      <c r="H195" s="369">
        <v>0</v>
      </c>
      <c r="I195" s="85" t="e">
        <f t="shared" si="42"/>
        <v>#DIV/0!</v>
      </c>
      <c r="J195" s="418" t="e">
        <f t="shared" si="40"/>
        <v>#DIV/0!</v>
      </c>
    </row>
    <row r="196" spans="1:10" ht="14.4" customHeight="1" x14ac:dyDescent="0.3">
      <c r="A196" s="554" t="s">
        <v>86</v>
      </c>
      <c r="B196" s="555"/>
      <c r="C196" s="556"/>
      <c r="D196" s="59" t="s">
        <v>87</v>
      </c>
      <c r="E196" s="374">
        <f t="shared" ref="E196:H198" si="58">SUM(E197)</f>
        <v>0</v>
      </c>
      <c r="F196" s="350">
        <f t="shared" si="58"/>
        <v>750</v>
      </c>
      <c r="G196" s="374">
        <f t="shared" si="58"/>
        <v>0</v>
      </c>
      <c r="H196" s="350">
        <f t="shared" si="58"/>
        <v>0</v>
      </c>
      <c r="I196" s="321" t="e">
        <f t="shared" si="42"/>
        <v>#DIV/0!</v>
      </c>
      <c r="J196" s="420">
        <f t="shared" si="40"/>
        <v>0</v>
      </c>
    </row>
    <row r="197" spans="1:10" x14ac:dyDescent="0.3">
      <c r="A197" s="562" t="s">
        <v>88</v>
      </c>
      <c r="B197" s="563"/>
      <c r="C197" s="564"/>
      <c r="D197" s="429" t="s">
        <v>65</v>
      </c>
      <c r="E197" s="422">
        <f t="shared" si="58"/>
        <v>0</v>
      </c>
      <c r="F197" s="422">
        <f t="shared" si="58"/>
        <v>750</v>
      </c>
      <c r="G197" s="422">
        <f t="shared" si="58"/>
        <v>0</v>
      </c>
      <c r="H197" s="422">
        <f t="shared" si="58"/>
        <v>0</v>
      </c>
      <c r="I197" s="181" t="e">
        <f t="shared" si="42"/>
        <v>#DIV/0!</v>
      </c>
      <c r="J197" s="389">
        <f t="shared" si="40"/>
        <v>0</v>
      </c>
    </row>
    <row r="198" spans="1:10" x14ac:dyDescent="0.3">
      <c r="A198" s="265">
        <v>3</v>
      </c>
      <c r="B198" s="248"/>
      <c r="C198" s="249"/>
      <c r="D198" s="266" t="s">
        <v>6</v>
      </c>
      <c r="E198" s="375">
        <f t="shared" si="58"/>
        <v>0</v>
      </c>
      <c r="F198" s="375">
        <f t="shared" si="58"/>
        <v>750</v>
      </c>
      <c r="G198" s="375">
        <f t="shared" si="58"/>
        <v>0</v>
      </c>
      <c r="H198" s="375">
        <f t="shared" si="58"/>
        <v>0</v>
      </c>
      <c r="I198" s="319" t="e">
        <f t="shared" si="42"/>
        <v>#DIV/0!</v>
      </c>
      <c r="J198" s="439">
        <f t="shared" si="40"/>
        <v>0</v>
      </c>
    </row>
    <row r="199" spans="1:10" x14ac:dyDescent="0.3">
      <c r="A199" s="241">
        <v>32</v>
      </c>
      <c r="B199" s="242"/>
      <c r="C199" s="243"/>
      <c r="D199" s="264" t="s">
        <v>15</v>
      </c>
      <c r="E199" s="376">
        <f>SUM(E200+E201)</f>
        <v>0</v>
      </c>
      <c r="F199" s="376">
        <f>SUM(F200+F201)</f>
        <v>750</v>
      </c>
      <c r="G199" s="376">
        <f>SUM(G200+G201)</f>
        <v>0</v>
      </c>
      <c r="H199" s="376">
        <f>SUM(H200+H201)</f>
        <v>0</v>
      </c>
      <c r="I199" s="318" t="e">
        <f t="shared" si="42"/>
        <v>#DIV/0!</v>
      </c>
      <c r="J199" s="438">
        <f t="shared" si="40"/>
        <v>0</v>
      </c>
    </row>
    <row r="200" spans="1:10" s="113" customFormat="1" x14ac:dyDescent="0.3">
      <c r="A200" s="231">
        <v>323</v>
      </c>
      <c r="B200" s="203"/>
      <c r="C200" s="204"/>
      <c r="D200" s="276" t="s">
        <v>171</v>
      </c>
      <c r="E200" s="367"/>
      <c r="F200" s="367">
        <v>750</v>
      </c>
      <c r="G200" s="367"/>
      <c r="H200" s="367"/>
      <c r="I200" s="322" t="e">
        <f t="shared" si="42"/>
        <v>#DIV/0!</v>
      </c>
      <c r="J200" s="418">
        <f t="shared" si="40"/>
        <v>0</v>
      </c>
    </row>
    <row r="201" spans="1:10" s="113" customFormat="1" x14ac:dyDescent="0.3">
      <c r="A201" s="232">
        <v>3237</v>
      </c>
      <c r="B201" s="233"/>
      <c r="C201" s="234"/>
      <c r="D201" s="275" t="s">
        <v>223</v>
      </c>
      <c r="E201" s="369"/>
      <c r="F201" s="369"/>
      <c r="G201" s="369"/>
      <c r="H201" s="369"/>
      <c r="I201" s="85" t="e">
        <f t="shared" si="42"/>
        <v>#DIV/0!</v>
      </c>
      <c r="J201" s="418" t="e">
        <f t="shared" si="40"/>
        <v>#DIV/0!</v>
      </c>
    </row>
    <row r="202" spans="1:10" ht="26.4" x14ac:dyDescent="0.3">
      <c r="A202" s="565" t="s">
        <v>89</v>
      </c>
      <c r="B202" s="566"/>
      <c r="C202" s="567"/>
      <c r="D202" s="59" t="s">
        <v>90</v>
      </c>
      <c r="E202" s="350">
        <f>SUM(E203)</f>
        <v>0</v>
      </c>
      <c r="F202" s="350">
        <f>SUM(F203)</f>
        <v>2654</v>
      </c>
      <c r="G202" s="374">
        <f>SUM(G203)</f>
        <v>0</v>
      </c>
      <c r="H202" s="380">
        <f>SUM(H203)</f>
        <v>0</v>
      </c>
      <c r="I202" s="321" t="e">
        <f t="shared" si="42"/>
        <v>#DIV/0!</v>
      </c>
      <c r="J202" s="420">
        <f t="shared" si="40"/>
        <v>0</v>
      </c>
    </row>
    <row r="203" spans="1:10" ht="26.4" x14ac:dyDescent="0.3">
      <c r="A203" s="533" t="s">
        <v>75</v>
      </c>
      <c r="B203" s="534"/>
      <c r="C203" s="535"/>
      <c r="D203" s="431" t="s">
        <v>95</v>
      </c>
      <c r="E203" s="422">
        <f>SUM(E204+E208)</f>
        <v>0</v>
      </c>
      <c r="F203" s="422">
        <f>SUM(F204+F208)</f>
        <v>2654</v>
      </c>
      <c r="G203" s="422">
        <f>SUM(G204+G208)</f>
        <v>0</v>
      </c>
      <c r="H203" s="422">
        <f>SUM(H204+H208)</f>
        <v>0</v>
      </c>
      <c r="I203" s="181" t="e">
        <f t="shared" si="42"/>
        <v>#DIV/0!</v>
      </c>
      <c r="J203" s="389">
        <f t="shared" si="40"/>
        <v>0</v>
      </c>
    </row>
    <row r="204" spans="1:10" x14ac:dyDescent="0.3">
      <c r="A204" s="545">
        <v>3</v>
      </c>
      <c r="B204" s="546"/>
      <c r="C204" s="547"/>
      <c r="D204" s="284" t="s">
        <v>6</v>
      </c>
      <c r="E204" s="375">
        <f>SUM(E205)</f>
        <v>0</v>
      </c>
      <c r="F204" s="375">
        <f>SUM(F205)</f>
        <v>0</v>
      </c>
      <c r="G204" s="375">
        <f>SUM(G205)</f>
        <v>0</v>
      </c>
      <c r="H204" s="375">
        <f>SUM(H205)</f>
        <v>0</v>
      </c>
      <c r="I204" s="319" t="e">
        <f t="shared" si="42"/>
        <v>#DIV/0!</v>
      </c>
      <c r="J204" s="439" t="e">
        <f t="shared" si="40"/>
        <v>#DIV/0!</v>
      </c>
    </row>
    <row r="205" spans="1:10" ht="39.6" x14ac:dyDescent="0.3">
      <c r="A205" s="542">
        <v>37</v>
      </c>
      <c r="B205" s="543"/>
      <c r="C205" s="544"/>
      <c r="D205" s="280" t="s">
        <v>46</v>
      </c>
      <c r="E205" s="376">
        <f>SUM(E206)</f>
        <v>0</v>
      </c>
      <c r="F205" s="376">
        <f t="shared" ref="F205:H205" si="59">SUM(F206)</f>
        <v>0</v>
      </c>
      <c r="G205" s="376">
        <f t="shared" si="59"/>
        <v>0</v>
      </c>
      <c r="H205" s="376">
        <f t="shared" si="59"/>
        <v>0</v>
      </c>
      <c r="I205" s="318" t="e">
        <f t="shared" si="42"/>
        <v>#DIV/0!</v>
      </c>
      <c r="J205" s="438" t="e">
        <f t="shared" si="40"/>
        <v>#DIV/0!</v>
      </c>
    </row>
    <row r="206" spans="1:10" s="113" customFormat="1" ht="26.4" x14ac:dyDescent="0.3">
      <c r="A206" s="258">
        <v>372</v>
      </c>
      <c r="B206" s="259"/>
      <c r="C206" s="260"/>
      <c r="D206" s="190" t="s">
        <v>227</v>
      </c>
      <c r="E206" s="367">
        <f>SUM(E207)</f>
        <v>0</v>
      </c>
      <c r="F206" s="367">
        <v>0</v>
      </c>
      <c r="G206" s="367">
        <f t="shared" ref="G206:H206" si="60">SUM(G207)</f>
        <v>0</v>
      </c>
      <c r="H206" s="367">
        <f t="shared" si="60"/>
        <v>0</v>
      </c>
      <c r="I206" s="322" t="e">
        <f t="shared" si="42"/>
        <v>#DIV/0!</v>
      </c>
      <c r="J206" s="418" t="e">
        <f t="shared" si="40"/>
        <v>#DIV/0!</v>
      </c>
    </row>
    <row r="207" spans="1:10" s="113" customFormat="1" ht="26.4" x14ac:dyDescent="0.3">
      <c r="A207" s="261">
        <v>3722</v>
      </c>
      <c r="B207" s="262"/>
      <c r="C207" s="263"/>
      <c r="D207" s="191" t="s">
        <v>232</v>
      </c>
      <c r="E207" s="369"/>
      <c r="F207" s="369"/>
      <c r="G207" s="369"/>
      <c r="H207" s="369"/>
      <c r="I207" s="85" t="e">
        <f t="shared" si="42"/>
        <v>#DIV/0!</v>
      </c>
      <c r="J207" s="418" t="e">
        <f t="shared" ref="J207:J272" si="61">SUM(H207/F207*100)</f>
        <v>#DIV/0!</v>
      </c>
    </row>
    <row r="208" spans="1:10" ht="26.4" x14ac:dyDescent="0.3">
      <c r="A208" s="545">
        <v>4</v>
      </c>
      <c r="B208" s="546"/>
      <c r="C208" s="547"/>
      <c r="D208" s="284" t="s">
        <v>8</v>
      </c>
      <c r="E208" s="375">
        <f>SUM(E209)</f>
        <v>0</v>
      </c>
      <c r="F208" s="375">
        <f t="shared" ref="F208:H210" si="62">SUM(F209)</f>
        <v>2654</v>
      </c>
      <c r="G208" s="375">
        <f t="shared" si="62"/>
        <v>0</v>
      </c>
      <c r="H208" s="375">
        <f t="shared" si="62"/>
        <v>0</v>
      </c>
      <c r="I208" s="319" t="e">
        <f t="shared" si="42"/>
        <v>#DIV/0!</v>
      </c>
      <c r="J208" s="439">
        <f t="shared" si="61"/>
        <v>0</v>
      </c>
    </row>
    <row r="209" spans="1:10" ht="26.4" x14ac:dyDescent="0.3">
      <c r="A209" s="542">
        <v>42</v>
      </c>
      <c r="B209" s="543"/>
      <c r="C209" s="544"/>
      <c r="D209" s="172" t="s">
        <v>22</v>
      </c>
      <c r="E209" s="376">
        <f>SUM(E210)</f>
        <v>0</v>
      </c>
      <c r="F209" s="376">
        <f t="shared" si="62"/>
        <v>2654</v>
      </c>
      <c r="G209" s="376">
        <f t="shared" si="62"/>
        <v>0</v>
      </c>
      <c r="H209" s="376">
        <f t="shared" si="62"/>
        <v>0</v>
      </c>
      <c r="I209" s="318" t="e">
        <f t="shared" si="42"/>
        <v>#DIV/0!</v>
      </c>
      <c r="J209" s="438">
        <f t="shared" si="61"/>
        <v>0</v>
      </c>
    </row>
    <row r="210" spans="1:10" s="113" customFormat="1" ht="26.4" x14ac:dyDescent="0.3">
      <c r="A210" s="258">
        <v>424</v>
      </c>
      <c r="B210" s="259"/>
      <c r="C210" s="260"/>
      <c r="D210" s="61" t="s">
        <v>199</v>
      </c>
      <c r="E210" s="367">
        <f>SUM(E211)</f>
        <v>0</v>
      </c>
      <c r="F210" s="367">
        <v>2654</v>
      </c>
      <c r="G210" s="367">
        <f t="shared" si="62"/>
        <v>0</v>
      </c>
      <c r="H210" s="367">
        <f t="shared" si="62"/>
        <v>0</v>
      </c>
      <c r="I210" s="322" t="e">
        <f t="shared" si="42"/>
        <v>#DIV/0!</v>
      </c>
      <c r="J210" s="418">
        <f t="shared" si="61"/>
        <v>0</v>
      </c>
    </row>
    <row r="211" spans="1:10" s="113" customFormat="1" x14ac:dyDescent="0.3">
      <c r="A211" s="261">
        <v>4241</v>
      </c>
      <c r="B211" s="262"/>
      <c r="C211" s="263"/>
      <c r="D211" s="23" t="s">
        <v>200</v>
      </c>
      <c r="E211" s="369"/>
      <c r="F211" s="369"/>
      <c r="G211" s="369"/>
      <c r="H211" s="369"/>
      <c r="I211" s="85" t="e">
        <f t="shared" si="42"/>
        <v>#DIV/0!</v>
      </c>
      <c r="J211" s="418" t="e">
        <f t="shared" si="61"/>
        <v>#DIV/0!</v>
      </c>
    </row>
    <row r="212" spans="1:10" x14ac:dyDescent="0.3">
      <c r="A212" s="554" t="s">
        <v>92</v>
      </c>
      <c r="B212" s="555"/>
      <c r="C212" s="556"/>
      <c r="D212" s="59" t="s">
        <v>96</v>
      </c>
      <c r="E212" s="350">
        <f>SUM(E213)</f>
        <v>0</v>
      </c>
      <c r="F212" s="374">
        <f>SUM(F213)</f>
        <v>0</v>
      </c>
      <c r="G212" s="374">
        <f>SUM(G213)</f>
        <v>0</v>
      </c>
      <c r="H212" s="350">
        <f>SUM(H213)</f>
        <v>0</v>
      </c>
      <c r="I212" s="321" t="e">
        <f t="shared" ref="I212:I318" si="63">SUM(H212/E212*100)</f>
        <v>#DIV/0!</v>
      </c>
      <c r="J212" s="420" t="e">
        <f t="shared" si="61"/>
        <v>#DIV/0!</v>
      </c>
    </row>
    <row r="213" spans="1:10" ht="26.4" x14ac:dyDescent="0.3">
      <c r="A213" s="539" t="s">
        <v>75</v>
      </c>
      <c r="B213" s="539"/>
      <c r="C213" s="539"/>
      <c r="D213" s="431" t="s">
        <v>95</v>
      </c>
      <c r="E213" s="422">
        <f>SUM(E214+E218)</f>
        <v>0</v>
      </c>
      <c r="F213" s="422">
        <f>SUM(F214+F220)</f>
        <v>0</v>
      </c>
      <c r="G213" s="422">
        <f>SUM(G214+G218)</f>
        <v>0</v>
      </c>
      <c r="H213" s="422">
        <f>SUM(H214+H218)</f>
        <v>0</v>
      </c>
      <c r="I213" s="181" t="e">
        <f t="shared" si="63"/>
        <v>#DIV/0!</v>
      </c>
      <c r="J213" s="389" t="e">
        <f t="shared" si="61"/>
        <v>#DIV/0!</v>
      </c>
    </row>
    <row r="214" spans="1:10" x14ac:dyDescent="0.3">
      <c r="A214" s="557">
        <v>3</v>
      </c>
      <c r="B214" s="557"/>
      <c r="C214" s="557"/>
      <c r="D214" s="284" t="s">
        <v>6</v>
      </c>
      <c r="E214" s="375">
        <f>SUM(E215)</f>
        <v>0</v>
      </c>
      <c r="F214" s="375">
        <f t="shared" ref="F214:H214" si="64">SUM(F215)</f>
        <v>0</v>
      </c>
      <c r="G214" s="375">
        <f t="shared" si="64"/>
        <v>0</v>
      </c>
      <c r="H214" s="375">
        <f t="shared" si="64"/>
        <v>0</v>
      </c>
      <c r="I214" s="319" t="e">
        <f t="shared" si="63"/>
        <v>#DIV/0!</v>
      </c>
      <c r="J214" s="439" t="e">
        <f t="shared" si="61"/>
        <v>#DIV/0!</v>
      </c>
    </row>
    <row r="215" spans="1:10" x14ac:dyDescent="0.3">
      <c r="A215" s="296">
        <v>32</v>
      </c>
      <c r="B215" s="297"/>
      <c r="C215" s="298"/>
      <c r="D215" s="299" t="s">
        <v>15</v>
      </c>
      <c r="E215" s="376"/>
      <c r="F215" s="376">
        <f>SUM(F216)</f>
        <v>0</v>
      </c>
      <c r="G215" s="376">
        <f>SUM(G216)</f>
        <v>0</v>
      </c>
      <c r="H215" s="376">
        <f>SUM(H217)</f>
        <v>0</v>
      </c>
      <c r="I215" s="318" t="e">
        <f t="shared" si="63"/>
        <v>#DIV/0!</v>
      </c>
      <c r="J215" s="438" t="e">
        <f t="shared" si="61"/>
        <v>#DIV/0!</v>
      </c>
    </row>
    <row r="216" spans="1:10" s="113" customFormat="1" x14ac:dyDescent="0.3">
      <c r="A216" s="293">
        <v>322</v>
      </c>
      <c r="B216" s="294"/>
      <c r="C216" s="295"/>
      <c r="D216" s="172" t="s">
        <v>164</v>
      </c>
      <c r="E216" s="353">
        <f>SUM(E217)</f>
        <v>0</v>
      </c>
      <c r="F216" s="353">
        <f t="shared" ref="F216:H216" si="65">SUM(F217)</f>
        <v>0</v>
      </c>
      <c r="G216" s="353">
        <f t="shared" si="65"/>
        <v>0</v>
      </c>
      <c r="H216" s="381">
        <f t="shared" si="65"/>
        <v>0</v>
      </c>
      <c r="I216" s="322" t="e">
        <f>SUM(#REF!/H216*100)</f>
        <v>#REF!</v>
      </c>
      <c r="J216" s="418" t="e">
        <f t="shared" si="61"/>
        <v>#DIV/0!</v>
      </c>
    </row>
    <row r="217" spans="1:10" s="113" customFormat="1" ht="26.4" x14ac:dyDescent="0.3">
      <c r="A217" s="290">
        <v>3221</v>
      </c>
      <c r="B217" s="291"/>
      <c r="C217" s="292"/>
      <c r="D217" s="289" t="s">
        <v>217</v>
      </c>
      <c r="E217" s="369"/>
      <c r="F217" s="369"/>
      <c r="G217" s="369"/>
      <c r="H217" s="369"/>
      <c r="I217" s="85" t="e">
        <f t="shared" si="63"/>
        <v>#DIV/0!</v>
      </c>
      <c r="J217" s="418" t="e">
        <f t="shared" si="61"/>
        <v>#DIV/0!</v>
      </c>
    </row>
    <row r="218" spans="1:10" ht="26.4" x14ac:dyDescent="0.3">
      <c r="A218" s="281">
        <v>4</v>
      </c>
      <c r="B218" s="282"/>
      <c r="C218" s="283"/>
      <c r="D218" s="254" t="s">
        <v>8</v>
      </c>
      <c r="E218" s="375">
        <f>SUM(E219)</f>
        <v>0</v>
      </c>
      <c r="F218" s="375">
        <f t="shared" ref="F218:H220" si="66">SUM(F219)</f>
        <v>0</v>
      </c>
      <c r="G218" s="375">
        <f t="shared" si="66"/>
        <v>0</v>
      </c>
      <c r="H218" s="375">
        <f t="shared" si="66"/>
        <v>0</v>
      </c>
      <c r="I218" s="319" t="e">
        <f t="shared" si="63"/>
        <v>#DIV/0!</v>
      </c>
      <c r="J218" s="439" t="e">
        <f t="shared" si="61"/>
        <v>#DIV/0!</v>
      </c>
    </row>
    <row r="219" spans="1:10" s="113" customFormat="1" ht="26.4" x14ac:dyDescent="0.3">
      <c r="A219" s="312">
        <v>42</v>
      </c>
      <c r="B219" s="313"/>
      <c r="C219" s="314"/>
      <c r="D219" s="172" t="s">
        <v>22</v>
      </c>
      <c r="E219" s="376">
        <f>SUM(E220)</f>
        <v>0</v>
      </c>
      <c r="F219" s="376">
        <f t="shared" si="66"/>
        <v>0</v>
      </c>
      <c r="G219" s="376">
        <f t="shared" si="66"/>
        <v>0</v>
      </c>
      <c r="H219" s="376">
        <f t="shared" si="66"/>
        <v>0</v>
      </c>
      <c r="I219" s="318" t="e">
        <f t="shared" si="63"/>
        <v>#DIV/0!</v>
      </c>
      <c r="J219" s="438" t="e">
        <f t="shared" si="61"/>
        <v>#DIV/0!</v>
      </c>
    </row>
    <row r="220" spans="1:10" x14ac:dyDescent="0.3">
      <c r="A220" s="558">
        <v>422</v>
      </c>
      <c r="B220" s="558"/>
      <c r="C220" s="558"/>
      <c r="D220" s="61" t="s">
        <v>228</v>
      </c>
      <c r="E220" s="367">
        <f>SUM(E221)</f>
        <v>0</v>
      </c>
      <c r="F220" s="367">
        <f t="shared" si="66"/>
        <v>0</v>
      </c>
      <c r="G220" s="367">
        <f t="shared" si="66"/>
        <v>0</v>
      </c>
      <c r="H220" s="367">
        <f t="shared" si="66"/>
        <v>0</v>
      </c>
      <c r="I220" s="322" t="e">
        <f t="shared" si="63"/>
        <v>#DIV/0!</v>
      </c>
      <c r="J220" s="418" t="e">
        <f t="shared" si="61"/>
        <v>#DIV/0!</v>
      </c>
    </row>
    <row r="221" spans="1:10" s="113" customFormat="1" x14ac:dyDescent="0.3">
      <c r="A221" s="268">
        <v>4221</v>
      </c>
      <c r="B221" s="269"/>
      <c r="C221" s="270"/>
      <c r="D221" s="275" t="s">
        <v>219</v>
      </c>
      <c r="E221" s="369"/>
      <c r="F221" s="369"/>
      <c r="G221" s="382"/>
      <c r="H221" s="369"/>
      <c r="I221" s="85" t="e">
        <f t="shared" si="63"/>
        <v>#DIV/0!</v>
      </c>
      <c r="J221" s="418" t="e">
        <f t="shared" si="61"/>
        <v>#DIV/0!</v>
      </c>
    </row>
    <row r="222" spans="1:10" x14ac:dyDescent="0.3">
      <c r="A222" s="550" t="s">
        <v>93</v>
      </c>
      <c r="B222" s="550"/>
      <c r="C222" s="550"/>
      <c r="D222" s="59" t="s">
        <v>98</v>
      </c>
      <c r="E222" s="350">
        <f>SUM(E223+E233+E252)</f>
        <v>441.44</v>
      </c>
      <c r="F222" s="350">
        <f t="shared" ref="F222:H222" si="67">SUM(F223+F233+F252)</f>
        <v>1350</v>
      </c>
      <c r="G222" s="350">
        <f t="shared" si="67"/>
        <v>0</v>
      </c>
      <c r="H222" s="350">
        <f t="shared" si="67"/>
        <v>2070</v>
      </c>
      <c r="I222" s="321">
        <f t="shared" si="63"/>
        <v>468.91989851395437</v>
      </c>
      <c r="J222" s="420">
        <f t="shared" si="61"/>
        <v>153.33333333333334</v>
      </c>
    </row>
    <row r="223" spans="1:10" ht="26.4" x14ac:dyDescent="0.3">
      <c r="A223" s="539" t="s">
        <v>99</v>
      </c>
      <c r="B223" s="539"/>
      <c r="C223" s="539"/>
      <c r="D223" s="431" t="s">
        <v>100</v>
      </c>
      <c r="E223" s="422">
        <f t="shared" ref="E223:H224" si="68">SUM(E224)</f>
        <v>0</v>
      </c>
      <c r="F223" s="422">
        <f t="shared" si="68"/>
        <v>0</v>
      </c>
      <c r="G223" s="422">
        <f t="shared" si="68"/>
        <v>0</v>
      </c>
      <c r="H223" s="422">
        <f t="shared" si="68"/>
        <v>0</v>
      </c>
      <c r="I223" s="181" t="e">
        <f t="shared" si="63"/>
        <v>#DIV/0!</v>
      </c>
      <c r="J223" s="389" t="e">
        <f t="shared" si="61"/>
        <v>#DIV/0!</v>
      </c>
    </row>
    <row r="224" spans="1:10" x14ac:dyDescent="0.3">
      <c r="A224" s="541">
        <v>3</v>
      </c>
      <c r="B224" s="541"/>
      <c r="C224" s="541"/>
      <c r="D224" s="284" t="s">
        <v>6</v>
      </c>
      <c r="E224" s="375">
        <f>SUM(E226+E231)</f>
        <v>0</v>
      </c>
      <c r="F224" s="375">
        <f t="shared" si="68"/>
        <v>0</v>
      </c>
      <c r="G224" s="375">
        <f t="shared" si="68"/>
        <v>0</v>
      </c>
      <c r="H224" s="375">
        <f t="shared" si="68"/>
        <v>0</v>
      </c>
      <c r="I224" s="319" t="e">
        <f t="shared" si="63"/>
        <v>#DIV/0!</v>
      </c>
      <c r="J224" s="439" t="e">
        <f t="shared" si="61"/>
        <v>#DIV/0!</v>
      </c>
    </row>
    <row r="225" spans="1:10" x14ac:dyDescent="0.3">
      <c r="A225" s="540">
        <v>32</v>
      </c>
      <c r="B225" s="540"/>
      <c r="C225" s="540"/>
      <c r="D225" s="280" t="s">
        <v>15</v>
      </c>
      <c r="E225" s="376">
        <f>SUM(E226+E231)</f>
        <v>0</v>
      </c>
      <c r="F225" s="376">
        <f t="shared" ref="F225:G225" si="69">SUM(F226+F231)</f>
        <v>0</v>
      </c>
      <c r="G225" s="376">
        <f t="shared" si="69"/>
        <v>0</v>
      </c>
      <c r="H225" s="376">
        <f>SUM(H226+H231)</f>
        <v>0</v>
      </c>
      <c r="I225" s="318" t="e">
        <f t="shared" si="63"/>
        <v>#DIV/0!</v>
      </c>
      <c r="J225" s="438" t="e">
        <f t="shared" si="61"/>
        <v>#DIV/0!</v>
      </c>
    </row>
    <row r="226" spans="1:10" s="113" customFormat="1" x14ac:dyDescent="0.3">
      <c r="A226" s="258">
        <v>323</v>
      </c>
      <c r="B226" s="259"/>
      <c r="C226" s="260"/>
      <c r="D226" s="308" t="s">
        <v>171</v>
      </c>
      <c r="E226" s="367">
        <f>SUM(E227+E228+E229+E230)</f>
        <v>0</v>
      </c>
      <c r="F226" s="367">
        <v>0</v>
      </c>
      <c r="G226" s="367">
        <f t="shared" ref="G226" si="70">SUM(G227)</f>
        <v>0</v>
      </c>
      <c r="H226" s="367">
        <f>SUM(H227+H228+H229+H230)</f>
        <v>0</v>
      </c>
      <c r="I226" s="322" t="e">
        <f t="shared" si="63"/>
        <v>#DIV/0!</v>
      </c>
      <c r="J226" s="418" t="e">
        <f t="shared" si="61"/>
        <v>#DIV/0!</v>
      </c>
    </row>
    <row r="227" spans="1:10" s="113" customFormat="1" x14ac:dyDescent="0.3">
      <c r="A227" s="300">
        <v>3231</v>
      </c>
      <c r="B227" s="301"/>
      <c r="C227" s="302"/>
      <c r="D227" s="315" t="s">
        <v>220</v>
      </c>
      <c r="E227" s="369">
        <v>0</v>
      </c>
      <c r="F227" s="369"/>
      <c r="G227" s="382"/>
      <c r="H227" s="369">
        <v>0</v>
      </c>
      <c r="I227" s="85" t="e">
        <f t="shared" si="63"/>
        <v>#DIV/0!</v>
      </c>
      <c r="J227" s="418" t="e">
        <f t="shared" si="61"/>
        <v>#DIV/0!</v>
      </c>
    </row>
    <row r="228" spans="1:10" s="113" customFormat="1" x14ac:dyDescent="0.3">
      <c r="A228" s="300">
        <v>3232</v>
      </c>
      <c r="B228" s="301"/>
      <c r="C228" s="270"/>
      <c r="D228" s="315" t="s">
        <v>247</v>
      </c>
      <c r="E228" s="368">
        <v>0</v>
      </c>
      <c r="F228" s="368"/>
      <c r="G228" s="403"/>
      <c r="H228" s="368"/>
      <c r="I228" s="85"/>
      <c r="J228" s="418" t="e">
        <f t="shared" si="61"/>
        <v>#DIV/0!</v>
      </c>
    </row>
    <row r="229" spans="1:10" s="113" customFormat="1" x14ac:dyDescent="0.3">
      <c r="A229" s="300">
        <v>3236</v>
      </c>
      <c r="B229" s="301"/>
      <c r="C229" s="270"/>
      <c r="D229" s="315" t="s">
        <v>222</v>
      </c>
      <c r="E229" s="368"/>
      <c r="F229" s="368"/>
      <c r="G229" s="403"/>
      <c r="H229" s="368">
        <v>0</v>
      </c>
      <c r="I229" s="85"/>
      <c r="J229" s="418"/>
    </row>
    <row r="230" spans="1:10" s="113" customFormat="1" x14ac:dyDescent="0.3">
      <c r="A230" s="300">
        <v>3239</v>
      </c>
      <c r="B230" s="301"/>
      <c r="C230" s="270"/>
      <c r="D230" s="315" t="s">
        <v>180</v>
      </c>
      <c r="E230" s="368"/>
      <c r="F230" s="368"/>
      <c r="G230" s="403"/>
      <c r="H230" s="368"/>
      <c r="I230" s="85"/>
      <c r="J230" s="418"/>
    </row>
    <row r="231" spans="1:10" s="113" customFormat="1" ht="26.4" x14ac:dyDescent="0.3">
      <c r="A231" s="309">
        <v>329</v>
      </c>
      <c r="B231" s="310"/>
      <c r="C231" s="310"/>
      <c r="D231" s="60" t="s">
        <v>181</v>
      </c>
      <c r="E231" s="366">
        <f>SUM(E232)</f>
        <v>0</v>
      </c>
      <c r="F231" s="366">
        <v>0</v>
      </c>
      <c r="G231" s="366">
        <f t="shared" ref="G231:H231" si="71">SUM(G232)</f>
        <v>0</v>
      </c>
      <c r="H231" s="366">
        <f t="shared" si="71"/>
        <v>0</v>
      </c>
      <c r="I231" s="322" t="e">
        <f t="shared" si="63"/>
        <v>#DIV/0!</v>
      </c>
      <c r="J231" s="418" t="e">
        <f t="shared" si="61"/>
        <v>#DIV/0!</v>
      </c>
    </row>
    <row r="232" spans="1:10" s="113" customFormat="1" ht="26.4" x14ac:dyDescent="0.3">
      <c r="A232" s="300">
        <v>3299</v>
      </c>
      <c r="B232" s="301"/>
      <c r="C232" s="302"/>
      <c r="D232" s="325" t="s">
        <v>181</v>
      </c>
      <c r="E232" s="369">
        <v>0</v>
      </c>
      <c r="F232" s="369"/>
      <c r="G232" s="382"/>
      <c r="H232" s="369">
        <v>0</v>
      </c>
      <c r="I232" s="85" t="e">
        <f t="shared" si="63"/>
        <v>#DIV/0!</v>
      </c>
      <c r="J232" s="418" t="e">
        <f t="shared" si="61"/>
        <v>#DIV/0!</v>
      </c>
    </row>
    <row r="233" spans="1:10" x14ac:dyDescent="0.3">
      <c r="A233" s="553" t="s">
        <v>101</v>
      </c>
      <c r="B233" s="553"/>
      <c r="C233" s="553"/>
      <c r="D233" s="431" t="s">
        <v>102</v>
      </c>
      <c r="E233" s="422">
        <f>SUM(E234+E246)</f>
        <v>441.44</v>
      </c>
      <c r="F233" s="422">
        <f t="shared" ref="F233:H233" si="72">SUM(F234+F246)</f>
        <v>1350</v>
      </c>
      <c r="G233" s="422">
        <f t="shared" si="72"/>
        <v>0</v>
      </c>
      <c r="H233" s="422">
        <f t="shared" si="72"/>
        <v>2070</v>
      </c>
      <c r="I233" s="181">
        <f t="shared" si="63"/>
        <v>468.91989851395437</v>
      </c>
      <c r="J233" s="389">
        <f t="shared" si="61"/>
        <v>153.33333333333334</v>
      </c>
    </row>
    <row r="234" spans="1:10" x14ac:dyDescent="0.3">
      <c r="A234" s="281">
        <v>3</v>
      </c>
      <c r="B234" s="282"/>
      <c r="C234" s="283"/>
      <c r="D234" s="254" t="s">
        <v>6</v>
      </c>
      <c r="E234" s="375">
        <f>SUM(E235)</f>
        <v>441.44</v>
      </c>
      <c r="F234" s="375">
        <f t="shared" ref="F234:H234" si="73">SUM(F235)</f>
        <v>1350</v>
      </c>
      <c r="G234" s="375">
        <f t="shared" si="73"/>
        <v>0</v>
      </c>
      <c r="H234" s="375">
        <f t="shared" si="73"/>
        <v>2070</v>
      </c>
      <c r="I234" s="319">
        <f t="shared" si="63"/>
        <v>468.91989851395437</v>
      </c>
      <c r="J234" s="439">
        <f t="shared" si="61"/>
        <v>153.33333333333334</v>
      </c>
    </row>
    <row r="235" spans="1:10" s="113" customFormat="1" x14ac:dyDescent="0.3">
      <c r="A235" s="277">
        <v>32</v>
      </c>
      <c r="B235" s="278"/>
      <c r="C235" s="279"/>
      <c r="D235" s="299" t="s">
        <v>15</v>
      </c>
      <c r="E235" s="376">
        <f>SUM(E236+E238+E241+E244)</f>
        <v>441.44</v>
      </c>
      <c r="F235" s="376">
        <f>SUM(F236+F238+F241+F244)</f>
        <v>1350</v>
      </c>
      <c r="G235" s="376">
        <f>SUM(G236+G238+G241+G244)</f>
        <v>0</v>
      </c>
      <c r="H235" s="376">
        <f>SUM(H236+H238+H241+H244)</f>
        <v>2070</v>
      </c>
      <c r="I235" s="318">
        <f t="shared" si="63"/>
        <v>468.91989851395437</v>
      </c>
      <c r="J235" s="438">
        <f t="shared" si="61"/>
        <v>153.33333333333334</v>
      </c>
    </row>
    <row r="236" spans="1:10" x14ac:dyDescent="0.3">
      <c r="A236" s="258">
        <v>321</v>
      </c>
      <c r="B236" s="259"/>
      <c r="C236" s="260"/>
      <c r="D236" s="308" t="s">
        <v>160</v>
      </c>
      <c r="E236" s="367">
        <f>SUM(E237)</f>
        <v>0</v>
      </c>
      <c r="F236" s="367"/>
      <c r="G236" s="367">
        <f t="shared" ref="G236:H236" si="74">SUM(G237)</f>
        <v>0</v>
      </c>
      <c r="H236" s="367">
        <f t="shared" si="74"/>
        <v>0</v>
      </c>
      <c r="I236" s="322" t="e">
        <f t="shared" si="63"/>
        <v>#DIV/0!</v>
      </c>
      <c r="J236" s="418" t="e">
        <f t="shared" si="61"/>
        <v>#DIV/0!</v>
      </c>
    </row>
    <row r="237" spans="1:10" s="113" customFormat="1" x14ac:dyDescent="0.3">
      <c r="A237" s="300">
        <v>3211</v>
      </c>
      <c r="B237" s="301"/>
      <c r="C237" s="302"/>
      <c r="D237" s="289" t="s">
        <v>161</v>
      </c>
      <c r="E237" s="369"/>
      <c r="F237" s="369"/>
      <c r="G237" s="382"/>
      <c r="H237" s="369"/>
      <c r="I237" s="85" t="e">
        <f t="shared" si="63"/>
        <v>#DIV/0!</v>
      </c>
      <c r="J237" s="418" t="e">
        <f t="shared" si="61"/>
        <v>#DIV/0!</v>
      </c>
    </row>
    <row r="238" spans="1:10" s="113" customFormat="1" x14ac:dyDescent="0.3">
      <c r="A238" s="309">
        <v>322</v>
      </c>
      <c r="B238" s="310"/>
      <c r="C238" s="311"/>
      <c r="D238" s="308" t="s">
        <v>164</v>
      </c>
      <c r="E238" s="367">
        <f>SUM(E239+E240)</f>
        <v>0</v>
      </c>
      <c r="F238" s="367"/>
      <c r="G238" s="367">
        <f t="shared" ref="G238:H238" si="75">SUM(G239+G240)</f>
        <v>0</v>
      </c>
      <c r="H238" s="367">
        <f t="shared" si="75"/>
        <v>0</v>
      </c>
      <c r="I238" s="322" t="e">
        <f t="shared" si="63"/>
        <v>#DIV/0!</v>
      </c>
      <c r="J238" s="418" t="e">
        <f t="shared" si="61"/>
        <v>#DIV/0!</v>
      </c>
    </row>
    <row r="239" spans="1:10" s="113" customFormat="1" ht="26.4" x14ac:dyDescent="0.3">
      <c r="A239" s="300">
        <v>3221</v>
      </c>
      <c r="B239" s="301"/>
      <c r="C239" s="302"/>
      <c r="D239" s="289" t="s">
        <v>217</v>
      </c>
      <c r="E239" s="369">
        <v>0</v>
      </c>
      <c r="F239" s="369"/>
      <c r="G239" s="382"/>
      <c r="H239" s="369"/>
      <c r="I239" s="85" t="e">
        <f t="shared" si="63"/>
        <v>#DIV/0!</v>
      </c>
      <c r="J239" s="418" t="e">
        <f t="shared" si="61"/>
        <v>#DIV/0!</v>
      </c>
    </row>
    <row r="240" spans="1:10" s="113" customFormat="1" x14ac:dyDescent="0.3">
      <c r="A240" s="300">
        <v>3225</v>
      </c>
      <c r="B240" s="301"/>
      <c r="C240" s="302"/>
      <c r="D240" s="289" t="s">
        <v>218</v>
      </c>
      <c r="E240" s="369"/>
      <c r="F240" s="369"/>
      <c r="G240" s="382"/>
      <c r="H240" s="369"/>
      <c r="I240" s="85" t="e">
        <f t="shared" si="63"/>
        <v>#DIV/0!</v>
      </c>
      <c r="J240" s="418" t="e">
        <f t="shared" si="61"/>
        <v>#DIV/0!</v>
      </c>
    </row>
    <row r="241" spans="1:10" s="113" customFormat="1" x14ac:dyDescent="0.3">
      <c r="A241" s="309">
        <v>323</v>
      </c>
      <c r="B241" s="310"/>
      <c r="C241" s="311"/>
      <c r="D241" s="308" t="s">
        <v>171</v>
      </c>
      <c r="E241" s="367">
        <f>SUM(E242+E243)</f>
        <v>0</v>
      </c>
      <c r="F241" s="367">
        <v>1350</v>
      </c>
      <c r="G241" s="367">
        <f>SUM(G243)</f>
        <v>0</v>
      </c>
      <c r="H241" s="367">
        <f>SUM(H242+H243)</f>
        <v>0</v>
      </c>
      <c r="I241" s="322" t="e">
        <f t="shared" si="63"/>
        <v>#DIV/0!</v>
      </c>
      <c r="J241" s="418">
        <f t="shared" si="61"/>
        <v>0</v>
      </c>
    </row>
    <row r="242" spans="1:10" s="113" customFormat="1" x14ac:dyDescent="0.3">
      <c r="A242" s="309">
        <v>3237</v>
      </c>
      <c r="B242" s="310"/>
      <c r="C242" s="311"/>
      <c r="D242" s="276" t="s">
        <v>223</v>
      </c>
      <c r="E242" s="367">
        <v>0</v>
      </c>
      <c r="F242" s="367"/>
      <c r="G242" s="367"/>
      <c r="H242" s="367"/>
      <c r="I242" s="322"/>
      <c r="J242" s="418" t="e">
        <f t="shared" si="61"/>
        <v>#DIV/0!</v>
      </c>
    </row>
    <row r="243" spans="1:10" s="113" customFormat="1" x14ac:dyDescent="0.3">
      <c r="A243" s="309">
        <v>3239</v>
      </c>
      <c r="B243" s="310"/>
      <c r="C243" s="311"/>
      <c r="D243" s="308" t="s">
        <v>180</v>
      </c>
      <c r="E243" s="367">
        <v>0</v>
      </c>
      <c r="F243" s="367"/>
      <c r="G243" s="367"/>
      <c r="H243" s="367"/>
      <c r="I243" s="322"/>
      <c r="J243" s="418" t="e">
        <f t="shared" si="61"/>
        <v>#DIV/0!</v>
      </c>
    </row>
    <row r="244" spans="1:10" s="113" customFormat="1" ht="26.4" x14ac:dyDescent="0.3">
      <c r="A244" s="309">
        <v>329</v>
      </c>
      <c r="B244" s="310"/>
      <c r="C244" s="311"/>
      <c r="D244" s="308" t="s">
        <v>181</v>
      </c>
      <c r="E244" s="367">
        <f>SUM(E245)</f>
        <v>441.44</v>
      </c>
      <c r="F244" s="367"/>
      <c r="G244" s="367">
        <f>SUM(G245)</f>
        <v>0</v>
      </c>
      <c r="H244" s="367">
        <f>SUM(H245)</f>
        <v>2070</v>
      </c>
      <c r="I244" s="322"/>
      <c r="J244" s="418" t="e">
        <f t="shared" si="61"/>
        <v>#DIV/0!</v>
      </c>
    </row>
    <row r="245" spans="1:10" s="113" customFormat="1" x14ac:dyDescent="0.3">
      <c r="A245" s="300">
        <v>3299</v>
      </c>
      <c r="B245" s="301"/>
      <c r="C245" s="302"/>
      <c r="D245" s="289" t="s">
        <v>180</v>
      </c>
      <c r="E245" s="369">
        <v>441.44</v>
      </c>
      <c r="F245" s="369"/>
      <c r="G245" s="382"/>
      <c r="H245" s="369">
        <v>2070</v>
      </c>
      <c r="I245" s="85">
        <f t="shared" si="63"/>
        <v>468.91989851395437</v>
      </c>
      <c r="J245" s="418" t="e">
        <f t="shared" si="61"/>
        <v>#DIV/0!</v>
      </c>
    </row>
    <row r="246" spans="1:10" ht="26.4" x14ac:dyDescent="0.3">
      <c r="A246" s="549">
        <v>4</v>
      </c>
      <c r="B246" s="549"/>
      <c r="C246" s="549"/>
      <c r="D246" s="284" t="s">
        <v>8</v>
      </c>
      <c r="E246" s="375">
        <f>SUM(E247+E250)</f>
        <v>0</v>
      </c>
      <c r="F246" s="375">
        <f t="shared" ref="F246:H247" si="76">SUM(F247)</f>
        <v>0</v>
      </c>
      <c r="G246" s="375">
        <f t="shared" si="76"/>
        <v>0</v>
      </c>
      <c r="H246" s="375">
        <f>SUM(H247+H250)</f>
        <v>0</v>
      </c>
      <c r="I246" s="319" t="e">
        <f t="shared" si="63"/>
        <v>#DIV/0!</v>
      </c>
      <c r="J246" s="439" t="e">
        <f t="shared" si="61"/>
        <v>#DIV/0!</v>
      </c>
    </row>
    <row r="247" spans="1:10" ht="26.4" x14ac:dyDescent="0.3">
      <c r="A247" s="540">
        <v>42</v>
      </c>
      <c r="B247" s="540"/>
      <c r="C247" s="540"/>
      <c r="D247" s="172" t="s">
        <v>22</v>
      </c>
      <c r="E247" s="376">
        <f>SUM(E248)</f>
        <v>0</v>
      </c>
      <c r="F247" s="376">
        <f>SUM(F248+F250)</f>
        <v>0</v>
      </c>
      <c r="G247" s="376">
        <f t="shared" si="76"/>
        <v>0</v>
      </c>
      <c r="H247" s="376">
        <f t="shared" si="76"/>
        <v>0</v>
      </c>
      <c r="I247" s="318" t="e">
        <f t="shared" si="63"/>
        <v>#DIV/0!</v>
      </c>
      <c r="J247" s="438" t="e">
        <f t="shared" si="61"/>
        <v>#DIV/0!</v>
      </c>
    </row>
    <row r="248" spans="1:10" s="113" customFormat="1" x14ac:dyDescent="0.3">
      <c r="A248" s="258">
        <v>422</v>
      </c>
      <c r="B248" s="259"/>
      <c r="C248" s="260"/>
      <c r="D248" s="276" t="s">
        <v>228</v>
      </c>
      <c r="E248" s="367">
        <f>SUM(E251)</f>
        <v>0</v>
      </c>
      <c r="F248" s="367">
        <v>0</v>
      </c>
      <c r="G248" s="367">
        <f>SUM(G251)</f>
        <v>0</v>
      </c>
      <c r="H248" s="367">
        <f>SUM(H251)</f>
        <v>0</v>
      </c>
      <c r="I248" s="322" t="e">
        <f t="shared" si="63"/>
        <v>#DIV/0!</v>
      </c>
      <c r="J248" s="418" t="e">
        <f t="shared" si="61"/>
        <v>#DIV/0!</v>
      </c>
    </row>
    <row r="249" spans="1:10" s="113" customFormat="1" x14ac:dyDescent="0.3">
      <c r="A249" s="258">
        <v>4221</v>
      </c>
      <c r="B249" s="259"/>
      <c r="C249" s="260"/>
      <c r="D249" s="276" t="s">
        <v>219</v>
      </c>
      <c r="E249" s="367"/>
      <c r="F249" s="367"/>
      <c r="G249" s="367"/>
      <c r="H249" s="367"/>
      <c r="I249" s="322"/>
      <c r="J249" s="418" t="e">
        <f t="shared" si="61"/>
        <v>#DIV/0!</v>
      </c>
    </row>
    <row r="250" spans="1:10" s="113" customFormat="1" ht="26.4" x14ac:dyDescent="0.3">
      <c r="A250" s="258">
        <v>424</v>
      </c>
      <c r="B250" s="259"/>
      <c r="C250" s="260"/>
      <c r="D250" s="276" t="s">
        <v>199</v>
      </c>
      <c r="E250" s="367">
        <f>SUM(E251)</f>
        <v>0</v>
      </c>
      <c r="F250" s="367"/>
      <c r="G250" s="367"/>
      <c r="H250" s="367"/>
      <c r="I250" s="322"/>
      <c r="J250" s="418" t="e">
        <f t="shared" si="61"/>
        <v>#DIV/0!</v>
      </c>
    </row>
    <row r="251" spans="1:10" s="113" customFormat="1" x14ac:dyDescent="0.3">
      <c r="A251" s="268">
        <v>4241</v>
      </c>
      <c r="B251" s="269"/>
      <c r="C251" s="270"/>
      <c r="D251" s="275" t="s">
        <v>200</v>
      </c>
      <c r="E251" s="369"/>
      <c r="F251" s="369"/>
      <c r="G251" s="382"/>
      <c r="H251" s="369"/>
      <c r="I251" s="85" t="e">
        <f t="shared" si="63"/>
        <v>#DIV/0!</v>
      </c>
      <c r="J251" s="418" t="e">
        <f t="shared" si="61"/>
        <v>#DIV/0!</v>
      </c>
    </row>
    <row r="252" spans="1:10" s="113" customFormat="1" ht="26.4" x14ac:dyDescent="0.3">
      <c r="A252" s="553" t="s">
        <v>236</v>
      </c>
      <c r="B252" s="553"/>
      <c r="C252" s="553"/>
      <c r="D252" s="431" t="s">
        <v>237</v>
      </c>
      <c r="E252" s="422">
        <f>SUM(E253+E265)</f>
        <v>0</v>
      </c>
      <c r="F252" s="422">
        <f t="shared" ref="F252:H252" si="77">SUM(F253+F265)</f>
        <v>0</v>
      </c>
      <c r="G252" s="422">
        <f t="shared" si="77"/>
        <v>0</v>
      </c>
      <c r="H252" s="422">
        <f t="shared" si="77"/>
        <v>0</v>
      </c>
      <c r="I252" s="181" t="e">
        <f t="shared" si="63"/>
        <v>#DIV/0!</v>
      </c>
      <c r="J252" s="389" t="e">
        <f t="shared" si="61"/>
        <v>#DIV/0!</v>
      </c>
    </row>
    <row r="253" spans="1:10" s="113" customFormat="1" x14ac:dyDescent="0.3">
      <c r="A253" s="281">
        <v>3</v>
      </c>
      <c r="B253" s="282"/>
      <c r="C253" s="283"/>
      <c r="D253" s="254" t="s">
        <v>6</v>
      </c>
      <c r="E253" s="375">
        <f>SUM(E254)</f>
        <v>0</v>
      </c>
      <c r="F253" s="375">
        <f t="shared" ref="F253:H253" si="78">SUM(F254)</f>
        <v>0</v>
      </c>
      <c r="G253" s="375">
        <f t="shared" si="78"/>
        <v>0</v>
      </c>
      <c r="H253" s="375">
        <f t="shared" si="78"/>
        <v>0</v>
      </c>
      <c r="I253" s="319" t="e">
        <f t="shared" si="63"/>
        <v>#DIV/0!</v>
      </c>
      <c r="J253" s="439" t="e">
        <f t="shared" si="61"/>
        <v>#DIV/0!</v>
      </c>
    </row>
    <row r="254" spans="1:10" s="113" customFormat="1" x14ac:dyDescent="0.3">
      <c r="A254" s="277">
        <v>32</v>
      </c>
      <c r="B254" s="278"/>
      <c r="C254" s="279"/>
      <c r="D254" s="299" t="s">
        <v>15</v>
      </c>
      <c r="E254" s="376">
        <f>SUM(E255+E257+E260+E263)</f>
        <v>0</v>
      </c>
      <c r="F254" s="376">
        <f>SUM(F255+F257+F2277+F263)</f>
        <v>0</v>
      </c>
      <c r="G254" s="376">
        <f>SUM(G255+G257+G260+G263)</f>
        <v>0</v>
      </c>
      <c r="H254" s="376">
        <f>SUM(H255+H257+H260+H263)</f>
        <v>0</v>
      </c>
      <c r="I254" s="318" t="e">
        <f t="shared" si="63"/>
        <v>#DIV/0!</v>
      </c>
      <c r="J254" s="438" t="e">
        <f t="shared" si="61"/>
        <v>#DIV/0!</v>
      </c>
    </row>
    <row r="255" spans="1:10" s="113" customFormat="1" x14ac:dyDescent="0.3">
      <c r="A255" s="258">
        <v>321</v>
      </c>
      <c r="B255" s="259"/>
      <c r="C255" s="260"/>
      <c r="D255" s="308" t="s">
        <v>160</v>
      </c>
      <c r="E255" s="367">
        <f>SUM(E256)</f>
        <v>0</v>
      </c>
      <c r="F255" s="367">
        <f t="shared" ref="F255:H255" si="79">SUM(F256)</f>
        <v>0</v>
      </c>
      <c r="G255" s="367">
        <f t="shared" si="79"/>
        <v>0</v>
      </c>
      <c r="H255" s="367">
        <f t="shared" si="79"/>
        <v>0</v>
      </c>
      <c r="I255" s="322" t="e">
        <f t="shared" si="63"/>
        <v>#DIV/0!</v>
      </c>
      <c r="J255" s="418" t="e">
        <f t="shared" si="61"/>
        <v>#DIV/0!</v>
      </c>
    </row>
    <row r="256" spans="1:10" x14ac:dyDescent="0.3">
      <c r="A256" s="300">
        <v>3211</v>
      </c>
      <c r="B256" s="301"/>
      <c r="C256" s="302"/>
      <c r="D256" s="289" t="s">
        <v>161</v>
      </c>
      <c r="E256" s="369"/>
      <c r="F256" s="369"/>
      <c r="G256" s="382"/>
      <c r="H256" s="369"/>
      <c r="I256" s="85" t="e">
        <f t="shared" si="63"/>
        <v>#DIV/0!</v>
      </c>
      <c r="J256" s="418" t="e">
        <f t="shared" si="61"/>
        <v>#DIV/0!</v>
      </c>
    </row>
    <row r="257" spans="1:12" x14ac:dyDescent="0.3">
      <c r="A257" s="309">
        <v>322</v>
      </c>
      <c r="B257" s="310"/>
      <c r="C257" s="311"/>
      <c r="D257" s="308" t="s">
        <v>164</v>
      </c>
      <c r="E257" s="367">
        <f>SUM(E258+E259)</f>
        <v>0</v>
      </c>
      <c r="F257" s="367">
        <f t="shared" ref="F257:H257" si="80">SUM(F258+F259)</f>
        <v>0</v>
      </c>
      <c r="G257" s="367">
        <f t="shared" si="80"/>
        <v>0</v>
      </c>
      <c r="H257" s="367">
        <f t="shared" si="80"/>
        <v>0</v>
      </c>
      <c r="I257" s="322" t="e">
        <f t="shared" si="63"/>
        <v>#DIV/0!</v>
      </c>
      <c r="J257" s="418" t="e">
        <f t="shared" si="61"/>
        <v>#DIV/0!</v>
      </c>
    </row>
    <row r="258" spans="1:12" ht="26.4" x14ac:dyDescent="0.3">
      <c r="A258" s="300">
        <v>3221</v>
      </c>
      <c r="B258" s="301"/>
      <c r="C258" s="302"/>
      <c r="D258" s="289" t="s">
        <v>217</v>
      </c>
      <c r="E258" s="369"/>
      <c r="F258" s="369"/>
      <c r="G258" s="382"/>
      <c r="H258" s="369"/>
      <c r="I258" s="85" t="e">
        <f t="shared" si="63"/>
        <v>#DIV/0!</v>
      </c>
      <c r="J258" s="418" t="e">
        <f t="shared" si="61"/>
        <v>#DIV/0!</v>
      </c>
    </row>
    <row r="259" spans="1:12" x14ac:dyDescent="0.3">
      <c r="A259" s="300">
        <v>3225</v>
      </c>
      <c r="B259" s="301"/>
      <c r="C259" s="302"/>
      <c r="D259" s="289" t="s">
        <v>218</v>
      </c>
      <c r="E259" s="369"/>
      <c r="F259" s="369"/>
      <c r="G259" s="382"/>
      <c r="H259" s="369"/>
      <c r="I259" s="85" t="e">
        <f t="shared" si="63"/>
        <v>#DIV/0!</v>
      </c>
      <c r="J259" s="418" t="e">
        <f t="shared" si="61"/>
        <v>#DIV/0!</v>
      </c>
    </row>
    <row r="260" spans="1:12" s="113" customFormat="1" x14ac:dyDescent="0.3">
      <c r="A260" s="309">
        <v>323</v>
      </c>
      <c r="B260" s="310"/>
      <c r="C260" s="311"/>
      <c r="D260" s="308" t="s">
        <v>171</v>
      </c>
      <c r="E260" s="352">
        <f>SUM(E261+E262)</f>
        <v>0</v>
      </c>
      <c r="F260" s="352">
        <f>SUM(F261+F262)</f>
        <v>0</v>
      </c>
      <c r="G260" s="352">
        <f>SUM(G261+G262)</f>
        <v>0</v>
      </c>
      <c r="H260" s="352">
        <f>SUM(H261+H262)</f>
        <v>0</v>
      </c>
      <c r="I260" s="322" t="e">
        <f>SUM(H260/F260*100)</f>
        <v>#DIV/0!</v>
      </c>
      <c r="J260" s="418" t="e">
        <f t="shared" si="61"/>
        <v>#DIV/0!</v>
      </c>
    </row>
    <row r="261" spans="1:12" s="113" customFormat="1" x14ac:dyDescent="0.3">
      <c r="A261" s="309">
        <v>3232</v>
      </c>
      <c r="B261" s="310"/>
      <c r="C261" s="311"/>
      <c r="D261" s="308" t="s">
        <v>247</v>
      </c>
      <c r="E261" s="352"/>
      <c r="F261" s="352"/>
      <c r="G261" s="352"/>
      <c r="H261" s="352"/>
      <c r="I261" s="322"/>
      <c r="J261" s="418" t="e">
        <f t="shared" si="61"/>
        <v>#DIV/0!</v>
      </c>
    </row>
    <row r="262" spans="1:12" s="113" customFormat="1" x14ac:dyDescent="0.3">
      <c r="A262" s="309">
        <v>3239</v>
      </c>
      <c r="B262" s="310"/>
      <c r="C262" s="311"/>
      <c r="D262" s="308" t="s">
        <v>180</v>
      </c>
      <c r="E262" s="352"/>
      <c r="F262" s="352"/>
      <c r="G262" s="352"/>
      <c r="H262" s="352"/>
      <c r="I262" s="322"/>
      <c r="J262" s="418" t="e">
        <f t="shared" si="61"/>
        <v>#DIV/0!</v>
      </c>
    </row>
    <row r="263" spans="1:12" x14ac:dyDescent="0.3">
      <c r="A263" s="309">
        <v>329</v>
      </c>
      <c r="B263" s="310"/>
      <c r="C263" s="311"/>
      <c r="D263" s="308" t="s">
        <v>248</v>
      </c>
      <c r="E263" s="352">
        <f>SUM(E264)</f>
        <v>0</v>
      </c>
      <c r="F263" s="352">
        <f>SUM(F264)</f>
        <v>0</v>
      </c>
      <c r="G263" s="352">
        <f>SUM(G264)</f>
        <v>0</v>
      </c>
      <c r="H263" s="352">
        <f>SUM(H264)</f>
        <v>0</v>
      </c>
      <c r="I263" s="322"/>
      <c r="J263" s="418" t="e">
        <f t="shared" si="61"/>
        <v>#DIV/0!</v>
      </c>
    </row>
    <row r="264" spans="1:12" ht="26.4" x14ac:dyDescent="0.3">
      <c r="A264" s="300">
        <v>3299</v>
      </c>
      <c r="B264" s="301"/>
      <c r="C264" s="302"/>
      <c r="D264" s="289" t="s">
        <v>181</v>
      </c>
      <c r="E264" s="369"/>
      <c r="F264" s="369">
        <v>0</v>
      </c>
      <c r="G264" s="382"/>
      <c r="H264" s="369"/>
      <c r="I264" s="85" t="e">
        <f t="shared" si="63"/>
        <v>#DIV/0!</v>
      </c>
      <c r="J264" s="418" t="e">
        <f t="shared" si="61"/>
        <v>#DIV/0!</v>
      </c>
    </row>
    <row r="265" spans="1:12" ht="26.4" x14ac:dyDescent="0.3">
      <c r="A265" s="549">
        <v>4</v>
      </c>
      <c r="B265" s="549"/>
      <c r="C265" s="549"/>
      <c r="D265" s="284" t="s">
        <v>8</v>
      </c>
      <c r="E265" s="375">
        <f>SUM(E266)</f>
        <v>0</v>
      </c>
      <c r="F265" s="375">
        <f t="shared" ref="F265:H267" si="81">SUM(F266)</f>
        <v>0</v>
      </c>
      <c r="G265" s="375">
        <f t="shared" si="81"/>
        <v>0</v>
      </c>
      <c r="H265" s="375">
        <f t="shared" si="81"/>
        <v>0</v>
      </c>
      <c r="I265" s="319" t="e">
        <f t="shared" si="63"/>
        <v>#DIV/0!</v>
      </c>
      <c r="J265" s="439" t="e">
        <f t="shared" si="61"/>
        <v>#DIV/0!</v>
      </c>
    </row>
    <row r="266" spans="1:12" ht="26.4" x14ac:dyDescent="0.3">
      <c r="A266" s="540">
        <v>42</v>
      </c>
      <c r="B266" s="540"/>
      <c r="C266" s="540"/>
      <c r="D266" s="172" t="s">
        <v>22</v>
      </c>
      <c r="E266" s="376">
        <f>SUM(E267)</f>
        <v>0</v>
      </c>
      <c r="F266" s="376">
        <f t="shared" si="81"/>
        <v>0</v>
      </c>
      <c r="G266" s="376">
        <f t="shared" si="81"/>
        <v>0</v>
      </c>
      <c r="H266" s="376">
        <f t="shared" si="81"/>
        <v>0</v>
      </c>
      <c r="I266" s="318" t="e">
        <f t="shared" si="63"/>
        <v>#DIV/0!</v>
      </c>
      <c r="J266" s="438" t="e">
        <f t="shared" si="61"/>
        <v>#DIV/0!</v>
      </c>
    </row>
    <row r="267" spans="1:12" x14ac:dyDescent="0.3">
      <c r="A267" s="258">
        <v>422</v>
      </c>
      <c r="B267" s="259"/>
      <c r="C267" s="260"/>
      <c r="D267" s="276" t="s">
        <v>228</v>
      </c>
      <c r="E267" s="367">
        <f>SUM(E268)</f>
        <v>0</v>
      </c>
      <c r="F267" s="367">
        <f t="shared" si="81"/>
        <v>0</v>
      </c>
      <c r="G267" s="367">
        <f t="shared" si="81"/>
        <v>0</v>
      </c>
      <c r="H267" s="367">
        <f t="shared" si="81"/>
        <v>0</v>
      </c>
      <c r="I267" s="322" t="e">
        <f t="shared" si="63"/>
        <v>#DIV/0!</v>
      </c>
      <c r="J267" s="418" t="e">
        <f t="shared" si="61"/>
        <v>#DIV/0!</v>
      </c>
    </row>
    <row r="268" spans="1:12" x14ac:dyDescent="0.3">
      <c r="A268" s="268">
        <v>4221</v>
      </c>
      <c r="B268" s="269"/>
      <c r="C268" s="270"/>
      <c r="D268" s="275" t="s">
        <v>219</v>
      </c>
      <c r="E268" s="369"/>
      <c r="F268" s="369"/>
      <c r="G268" s="382"/>
      <c r="H268" s="369"/>
      <c r="I268" s="85" t="e">
        <f t="shared" si="63"/>
        <v>#DIV/0!</v>
      </c>
      <c r="J268" s="418" t="e">
        <f t="shared" si="61"/>
        <v>#DIV/0!</v>
      </c>
    </row>
    <row r="269" spans="1:12" ht="26.4" x14ac:dyDescent="0.3">
      <c r="A269" s="550" t="s">
        <v>94</v>
      </c>
      <c r="B269" s="550"/>
      <c r="C269" s="550"/>
      <c r="D269" s="59" t="s">
        <v>103</v>
      </c>
      <c r="E269" s="374">
        <f>SUM(E270+E315)</f>
        <v>0</v>
      </c>
      <c r="F269" s="374">
        <f>SUM(F270+F315)</f>
        <v>1</v>
      </c>
      <c r="G269" s="374">
        <f>SUM(G270+G315)</f>
        <v>0</v>
      </c>
      <c r="H269" s="374">
        <f>SUM(H270+H315)</f>
        <v>0</v>
      </c>
      <c r="I269" s="321" t="e">
        <f t="shared" si="63"/>
        <v>#DIV/0!</v>
      </c>
      <c r="J269" s="420">
        <f t="shared" si="61"/>
        <v>0</v>
      </c>
    </row>
    <row r="270" spans="1:12" ht="26.4" x14ac:dyDescent="0.3">
      <c r="A270" s="539" t="s">
        <v>104</v>
      </c>
      <c r="B270" s="539"/>
      <c r="C270" s="539"/>
      <c r="D270" s="431" t="s">
        <v>105</v>
      </c>
      <c r="E270" s="422">
        <f>SUM(E271+E309)</f>
        <v>0</v>
      </c>
      <c r="F270" s="422">
        <f>SUM(F271+F309)</f>
        <v>1</v>
      </c>
      <c r="G270" s="422">
        <f>SUM(G271+G309)</f>
        <v>0</v>
      </c>
      <c r="H270" s="422">
        <f>SUM(H271+H309)</f>
        <v>0</v>
      </c>
      <c r="I270" s="181" t="e">
        <f t="shared" si="63"/>
        <v>#DIV/0!</v>
      </c>
      <c r="J270" s="389">
        <f t="shared" si="61"/>
        <v>0</v>
      </c>
      <c r="L270" s="91"/>
    </row>
    <row r="271" spans="1:12" s="113" customFormat="1" x14ac:dyDescent="0.3">
      <c r="A271" s="281">
        <v>3</v>
      </c>
      <c r="B271" s="282"/>
      <c r="C271" s="283"/>
      <c r="D271" s="254" t="s">
        <v>6</v>
      </c>
      <c r="E271" s="375">
        <f>SUM(E272+E275+E301+E305)</f>
        <v>0</v>
      </c>
      <c r="F271" s="375">
        <f>SUM(F272+F275+F301+F305+F307)</f>
        <v>1</v>
      </c>
      <c r="G271" s="375">
        <f>SUM(G272+G275+G301)</f>
        <v>0</v>
      </c>
      <c r="H271" s="375">
        <f>SUM(H272+H275+H301+H305+H307)</f>
        <v>0</v>
      </c>
      <c r="I271" s="319" t="e">
        <f t="shared" si="63"/>
        <v>#DIV/0!</v>
      </c>
      <c r="J271" s="439">
        <f t="shared" si="61"/>
        <v>0</v>
      </c>
      <c r="L271" s="91"/>
    </row>
    <row r="272" spans="1:12" s="113" customFormat="1" x14ac:dyDescent="0.3">
      <c r="A272" s="400">
        <v>31</v>
      </c>
      <c r="B272" s="401"/>
      <c r="C272" s="402"/>
      <c r="D272" s="299" t="s">
        <v>7</v>
      </c>
      <c r="E272" s="376">
        <f>SUM(E273+E274)</f>
        <v>0</v>
      </c>
      <c r="F272" s="376">
        <f>SUM(F273+F274)</f>
        <v>0</v>
      </c>
      <c r="G272" s="376">
        <f>SUM(G273+G274)</f>
        <v>0</v>
      </c>
      <c r="H272" s="376">
        <f>SUM(H273+H274)</f>
        <v>0</v>
      </c>
      <c r="I272" s="318"/>
      <c r="J272" s="438" t="e">
        <f t="shared" si="61"/>
        <v>#DIV/0!</v>
      </c>
      <c r="L272" s="91"/>
    </row>
    <row r="273" spans="1:12" s="113" customFormat="1" x14ac:dyDescent="0.3">
      <c r="A273" s="258">
        <v>3111</v>
      </c>
      <c r="B273" s="259"/>
      <c r="C273" s="260"/>
      <c r="D273" s="308" t="s">
        <v>154</v>
      </c>
      <c r="E273" s="367">
        <v>0</v>
      </c>
      <c r="F273" s="367">
        <v>0</v>
      </c>
      <c r="G273" s="367"/>
      <c r="H273" s="367"/>
      <c r="I273" s="322"/>
      <c r="J273" s="418" t="e">
        <f t="shared" ref="J273:J342" si="82">SUM(H273/F273*100)</f>
        <v>#DIV/0!</v>
      </c>
      <c r="L273" s="91"/>
    </row>
    <row r="274" spans="1:12" x14ac:dyDescent="0.3">
      <c r="A274" s="258">
        <v>3132</v>
      </c>
      <c r="B274" s="259"/>
      <c r="C274" s="260"/>
      <c r="D274" s="308" t="s">
        <v>250</v>
      </c>
      <c r="E274" s="367">
        <v>0</v>
      </c>
      <c r="F274" s="367"/>
      <c r="G274" s="367"/>
      <c r="H274" s="367"/>
      <c r="I274" s="322"/>
      <c r="J274" s="418" t="e">
        <f t="shared" si="82"/>
        <v>#DIV/0!</v>
      </c>
    </row>
    <row r="275" spans="1:12" x14ac:dyDescent="0.3">
      <c r="A275" s="277">
        <v>32</v>
      </c>
      <c r="B275" s="278"/>
      <c r="C275" s="279"/>
      <c r="D275" s="299" t="s">
        <v>15</v>
      </c>
      <c r="E275" s="376">
        <f>SUM(E276+E280+E287+E296)</f>
        <v>0</v>
      </c>
      <c r="F275" s="376">
        <f>SUM(F276+F280+F287+F296)</f>
        <v>0</v>
      </c>
      <c r="G275" s="376">
        <f>SUM(G276+G280+G287)</f>
        <v>0</v>
      </c>
      <c r="H275" s="376">
        <f>SUM(H276+H280+H287+H296)</f>
        <v>0</v>
      </c>
      <c r="I275" s="318" t="e">
        <f t="shared" si="63"/>
        <v>#DIV/0!</v>
      </c>
      <c r="J275" s="438" t="e">
        <f t="shared" si="82"/>
        <v>#DIV/0!</v>
      </c>
    </row>
    <row r="276" spans="1:12" x14ac:dyDescent="0.3">
      <c r="A276" s="258">
        <v>321</v>
      </c>
      <c r="B276" s="259"/>
      <c r="C276" s="260"/>
      <c r="D276" s="308" t="s">
        <v>160</v>
      </c>
      <c r="E276" s="367">
        <f>SUM(E277+E278+E279)</f>
        <v>0</v>
      </c>
      <c r="F276" s="367">
        <v>0</v>
      </c>
      <c r="G276" s="367">
        <f>SUM(G277+G278+G279)</f>
        <v>0</v>
      </c>
      <c r="H276" s="367">
        <f>SUM(H277+H278+H279)</f>
        <v>0</v>
      </c>
      <c r="I276" s="322" t="e">
        <f t="shared" si="63"/>
        <v>#DIV/0!</v>
      </c>
      <c r="J276" s="418" t="e">
        <f t="shared" si="82"/>
        <v>#DIV/0!</v>
      </c>
    </row>
    <row r="277" spans="1:12" s="113" customFormat="1" x14ac:dyDescent="0.3">
      <c r="A277" s="300">
        <v>3211</v>
      </c>
      <c r="B277" s="301"/>
      <c r="C277" s="302"/>
      <c r="D277" s="289" t="s">
        <v>161</v>
      </c>
      <c r="E277" s="369"/>
      <c r="F277" s="369"/>
      <c r="G277" s="382"/>
      <c r="H277" s="369">
        <v>0</v>
      </c>
      <c r="I277" s="85" t="e">
        <f t="shared" si="63"/>
        <v>#DIV/0!</v>
      </c>
      <c r="J277" s="418" t="e">
        <f t="shared" si="82"/>
        <v>#DIV/0!</v>
      </c>
    </row>
    <row r="278" spans="1:12" s="113" customFormat="1" x14ac:dyDescent="0.3">
      <c r="A278" s="300">
        <v>3213</v>
      </c>
      <c r="B278" s="301"/>
      <c r="C278" s="302"/>
      <c r="D278" s="289" t="s">
        <v>214</v>
      </c>
      <c r="E278" s="369">
        <v>0</v>
      </c>
      <c r="F278" s="369"/>
      <c r="G278" s="382"/>
      <c r="H278" s="369">
        <v>0</v>
      </c>
      <c r="I278" s="85"/>
      <c r="J278" s="418" t="e">
        <f t="shared" si="82"/>
        <v>#DIV/0!</v>
      </c>
    </row>
    <row r="279" spans="1:12" s="113" customFormat="1" ht="26.4" x14ac:dyDescent="0.3">
      <c r="A279" s="300">
        <v>3214</v>
      </c>
      <c r="B279" s="301"/>
      <c r="C279" s="302"/>
      <c r="D279" s="289" t="s">
        <v>215</v>
      </c>
      <c r="E279" s="369">
        <v>0</v>
      </c>
      <c r="F279" s="369"/>
      <c r="G279" s="382"/>
      <c r="H279" s="369">
        <v>0</v>
      </c>
      <c r="I279" s="85"/>
      <c r="J279" s="418" t="e">
        <f t="shared" si="82"/>
        <v>#DIV/0!</v>
      </c>
    </row>
    <row r="280" spans="1:12" x14ac:dyDescent="0.3">
      <c r="A280" s="309">
        <v>322</v>
      </c>
      <c r="B280" s="310"/>
      <c r="C280" s="311"/>
      <c r="D280" s="308" t="s">
        <v>164</v>
      </c>
      <c r="E280" s="367">
        <f>SUM(E281+E282+E283+E284+E285+E286)</f>
        <v>0</v>
      </c>
      <c r="F280" s="367">
        <v>0</v>
      </c>
      <c r="G280" s="367">
        <f>SUM(G281+G283+G284+G285+G286)</f>
        <v>0</v>
      </c>
      <c r="H280" s="367">
        <f>SUM(H281+H282+H283+H284+H285+H286)</f>
        <v>0</v>
      </c>
      <c r="I280" s="322" t="e">
        <f t="shared" si="63"/>
        <v>#DIV/0!</v>
      </c>
      <c r="J280" s="418" t="e">
        <f t="shared" si="82"/>
        <v>#DIV/0!</v>
      </c>
    </row>
    <row r="281" spans="1:12" s="113" customFormat="1" ht="26.4" x14ac:dyDescent="0.3">
      <c r="A281" s="300">
        <v>3221</v>
      </c>
      <c r="B281" s="301"/>
      <c r="C281" s="302"/>
      <c r="D281" s="289" t="s">
        <v>217</v>
      </c>
      <c r="E281" s="369">
        <v>0</v>
      </c>
      <c r="F281" s="369"/>
      <c r="G281" s="382"/>
      <c r="H281" s="369">
        <v>0</v>
      </c>
      <c r="I281" s="85" t="e">
        <f t="shared" si="63"/>
        <v>#DIV/0!</v>
      </c>
      <c r="J281" s="418" t="e">
        <f t="shared" si="82"/>
        <v>#DIV/0!</v>
      </c>
    </row>
    <row r="282" spans="1:12" s="113" customFormat="1" x14ac:dyDescent="0.3">
      <c r="A282" s="300">
        <v>3222</v>
      </c>
      <c r="B282" s="301"/>
      <c r="C282" s="302"/>
      <c r="D282" s="289" t="s">
        <v>268</v>
      </c>
      <c r="E282" s="369">
        <v>0</v>
      </c>
      <c r="F282" s="369"/>
      <c r="G282" s="382"/>
      <c r="H282" s="369">
        <v>0</v>
      </c>
      <c r="I282" s="85"/>
      <c r="J282" s="418" t="e">
        <f t="shared" si="82"/>
        <v>#DIV/0!</v>
      </c>
    </row>
    <row r="283" spans="1:12" s="113" customFormat="1" x14ac:dyDescent="0.3">
      <c r="A283" s="300">
        <v>3223</v>
      </c>
      <c r="B283" s="301"/>
      <c r="C283" s="302"/>
      <c r="D283" s="289" t="s">
        <v>167</v>
      </c>
      <c r="E283" s="369"/>
      <c r="F283" s="369"/>
      <c r="G283" s="382"/>
      <c r="H283" s="369"/>
      <c r="I283" s="85"/>
      <c r="J283" s="418" t="e">
        <f t="shared" si="82"/>
        <v>#DIV/0!</v>
      </c>
    </row>
    <row r="284" spans="1:12" x14ac:dyDescent="0.3">
      <c r="A284" s="300">
        <v>3224</v>
      </c>
      <c r="B284" s="301"/>
      <c r="C284" s="302"/>
      <c r="D284" s="289" t="s">
        <v>251</v>
      </c>
      <c r="E284" s="369">
        <v>0</v>
      </c>
      <c r="F284" s="369"/>
      <c r="G284" s="382"/>
      <c r="H284" s="369">
        <v>0</v>
      </c>
      <c r="I284" s="85"/>
      <c r="J284" s="418" t="e">
        <f t="shared" si="82"/>
        <v>#DIV/0!</v>
      </c>
    </row>
    <row r="285" spans="1:12" s="113" customFormat="1" x14ac:dyDescent="0.3">
      <c r="A285" s="300">
        <v>3225</v>
      </c>
      <c r="B285" s="301"/>
      <c r="C285" s="302"/>
      <c r="D285" s="289" t="s">
        <v>218</v>
      </c>
      <c r="E285" s="369">
        <v>0</v>
      </c>
      <c r="F285" s="369"/>
      <c r="G285" s="382"/>
      <c r="H285" s="369">
        <v>0</v>
      </c>
      <c r="I285" s="85" t="e">
        <f t="shared" si="63"/>
        <v>#DIV/0!</v>
      </c>
      <c r="J285" s="418" t="e">
        <f t="shared" si="82"/>
        <v>#DIV/0!</v>
      </c>
    </row>
    <row r="286" spans="1:12" x14ac:dyDescent="0.3">
      <c r="A286" s="300">
        <v>3227</v>
      </c>
      <c r="B286" s="301"/>
      <c r="C286" s="302"/>
      <c r="D286" s="289" t="s">
        <v>252</v>
      </c>
      <c r="E286" s="369"/>
      <c r="F286" s="369"/>
      <c r="G286" s="382"/>
      <c r="H286" s="369">
        <v>0</v>
      </c>
      <c r="I286" s="85"/>
      <c r="J286" s="418" t="e">
        <f t="shared" si="82"/>
        <v>#DIV/0!</v>
      </c>
    </row>
    <row r="287" spans="1:12" s="113" customFormat="1" x14ac:dyDescent="0.3">
      <c r="A287" s="309">
        <v>323</v>
      </c>
      <c r="B287" s="310"/>
      <c r="C287" s="311"/>
      <c r="D287" s="308" t="s">
        <v>171</v>
      </c>
      <c r="E287" s="367">
        <f>SUM(E288+E289+E290+E291+E292+E293+E294+E295)</f>
        <v>0</v>
      </c>
      <c r="F287" s="367">
        <v>0</v>
      </c>
      <c r="G287" s="367">
        <f t="shared" ref="G287" si="83">SUM(G294)</f>
        <v>0</v>
      </c>
      <c r="H287" s="367">
        <f>SUM(H288+H289+H290+H291+H292+H293+H294+H295)</f>
        <v>0</v>
      </c>
      <c r="I287" s="322" t="e">
        <f t="shared" si="63"/>
        <v>#DIV/0!</v>
      </c>
      <c r="J287" s="418" t="e">
        <f t="shared" si="82"/>
        <v>#DIV/0!</v>
      </c>
    </row>
    <row r="288" spans="1:12" s="113" customFormat="1" x14ac:dyDescent="0.3">
      <c r="A288" s="309">
        <v>3231</v>
      </c>
      <c r="B288" s="310"/>
      <c r="C288" s="311"/>
      <c r="D288" s="308" t="s">
        <v>253</v>
      </c>
      <c r="E288" s="367">
        <v>0</v>
      </c>
      <c r="F288" s="367"/>
      <c r="G288" s="367"/>
      <c r="H288" s="367">
        <v>0</v>
      </c>
      <c r="I288" s="322"/>
      <c r="J288" s="418" t="e">
        <f t="shared" si="82"/>
        <v>#DIV/0!</v>
      </c>
    </row>
    <row r="289" spans="1:10" s="113" customFormat="1" x14ac:dyDescent="0.3">
      <c r="A289" s="309">
        <v>3232</v>
      </c>
      <c r="B289" s="310"/>
      <c r="C289" s="311"/>
      <c r="D289" s="308" t="s">
        <v>247</v>
      </c>
      <c r="E289" s="367">
        <v>0</v>
      </c>
      <c r="F289" s="367"/>
      <c r="G289" s="367"/>
      <c r="H289" s="367">
        <v>0</v>
      </c>
      <c r="I289" s="322"/>
      <c r="J289" s="418" t="e">
        <f t="shared" si="82"/>
        <v>#DIV/0!</v>
      </c>
    </row>
    <row r="290" spans="1:10" s="113" customFormat="1" x14ac:dyDescent="0.3">
      <c r="A290" s="309">
        <v>3233</v>
      </c>
      <c r="B290" s="310"/>
      <c r="C290" s="311"/>
      <c r="D290" s="308" t="s">
        <v>221</v>
      </c>
      <c r="E290" s="367"/>
      <c r="F290" s="367"/>
      <c r="G290" s="367"/>
      <c r="H290" s="367"/>
      <c r="I290" s="322"/>
      <c r="J290" s="418" t="e">
        <f t="shared" si="82"/>
        <v>#DIV/0!</v>
      </c>
    </row>
    <row r="291" spans="1:10" s="113" customFormat="1" x14ac:dyDescent="0.3">
      <c r="A291" s="309">
        <v>3234</v>
      </c>
      <c r="B291" s="310"/>
      <c r="C291" s="311"/>
      <c r="D291" s="308" t="s">
        <v>246</v>
      </c>
      <c r="E291" s="367"/>
      <c r="F291" s="367"/>
      <c r="G291" s="367"/>
      <c r="H291" s="367"/>
      <c r="I291" s="322"/>
      <c r="J291" s="418" t="e">
        <f t="shared" si="82"/>
        <v>#DIV/0!</v>
      </c>
    </row>
    <row r="292" spans="1:10" s="113" customFormat="1" x14ac:dyDescent="0.3">
      <c r="A292" s="309">
        <v>3236</v>
      </c>
      <c r="B292" s="310"/>
      <c r="C292" s="311"/>
      <c r="D292" s="308" t="s">
        <v>222</v>
      </c>
      <c r="E292" s="367"/>
      <c r="F292" s="367"/>
      <c r="G292" s="367"/>
      <c r="H292" s="367"/>
      <c r="I292" s="322"/>
      <c r="J292" s="418" t="e">
        <f t="shared" si="82"/>
        <v>#DIV/0!</v>
      </c>
    </row>
    <row r="293" spans="1:10" x14ac:dyDescent="0.3">
      <c r="A293" s="309">
        <v>3237</v>
      </c>
      <c r="B293" s="310"/>
      <c r="C293" s="311"/>
      <c r="D293" s="308" t="s">
        <v>223</v>
      </c>
      <c r="E293" s="367">
        <v>0</v>
      </c>
      <c r="F293" s="367"/>
      <c r="G293" s="367"/>
      <c r="H293" s="367">
        <v>0</v>
      </c>
      <c r="I293" s="322"/>
      <c r="J293" s="418" t="e">
        <f t="shared" si="82"/>
        <v>#DIV/0!</v>
      </c>
    </row>
    <row r="294" spans="1:10" s="113" customFormat="1" x14ac:dyDescent="0.3">
      <c r="A294" s="300">
        <v>3238</v>
      </c>
      <c r="B294" s="301"/>
      <c r="C294" s="302"/>
      <c r="D294" s="289" t="s">
        <v>179</v>
      </c>
      <c r="E294" s="369"/>
      <c r="F294" s="369"/>
      <c r="G294" s="382"/>
      <c r="H294" s="369">
        <v>0</v>
      </c>
      <c r="I294" s="85" t="e">
        <f t="shared" si="63"/>
        <v>#DIV/0!</v>
      </c>
      <c r="J294" s="418" t="e">
        <f t="shared" si="82"/>
        <v>#DIV/0!</v>
      </c>
    </row>
    <row r="295" spans="1:10" s="113" customFormat="1" x14ac:dyDescent="0.3">
      <c r="A295" s="300">
        <v>3239</v>
      </c>
      <c r="B295" s="301"/>
      <c r="C295" s="302"/>
      <c r="D295" s="289" t="s">
        <v>180</v>
      </c>
      <c r="E295" s="369">
        <v>0</v>
      </c>
      <c r="F295" s="369"/>
      <c r="G295" s="382"/>
      <c r="H295" s="369">
        <v>0</v>
      </c>
      <c r="I295" s="85"/>
      <c r="J295" s="418" t="e">
        <f t="shared" si="82"/>
        <v>#DIV/0!</v>
      </c>
    </row>
    <row r="296" spans="1:10" s="113" customFormat="1" ht="26.4" x14ac:dyDescent="0.3">
      <c r="A296" s="300">
        <v>329</v>
      </c>
      <c r="B296" s="301"/>
      <c r="C296" s="302"/>
      <c r="D296" s="289" t="s">
        <v>181</v>
      </c>
      <c r="E296" s="369">
        <f>SUM(E297+E299+E300)</f>
        <v>0</v>
      </c>
      <c r="F296" s="369">
        <v>0</v>
      </c>
      <c r="G296" s="382">
        <f>SUM(G297+G299+G300)</f>
        <v>0</v>
      </c>
      <c r="H296" s="369">
        <f>SUM(H297+H298+H299+H300)</f>
        <v>0</v>
      </c>
      <c r="I296" s="85"/>
      <c r="J296" s="418" t="e">
        <f t="shared" si="82"/>
        <v>#DIV/0!</v>
      </c>
    </row>
    <row r="297" spans="1:10" s="113" customFormat="1" x14ac:dyDescent="0.3">
      <c r="A297" s="300">
        <v>3292</v>
      </c>
      <c r="B297" s="301"/>
      <c r="C297" s="302"/>
      <c r="D297" s="289" t="s">
        <v>183</v>
      </c>
      <c r="E297" s="369"/>
      <c r="F297" s="369"/>
      <c r="G297" s="382"/>
      <c r="H297" s="369"/>
      <c r="I297" s="85"/>
      <c r="J297" s="418" t="e">
        <f t="shared" si="82"/>
        <v>#DIV/0!</v>
      </c>
    </row>
    <row r="298" spans="1:10" s="113" customFormat="1" x14ac:dyDescent="0.3">
      <c r="A298" s="300">
        <v>3295</v>
      </c>
      <c r="B298" s="301"/>
      <c r="C298" s="302"/>
      <c r="D298" s="289" t="s">
        <v>277</v>
      </c>
      <c r="E298" s="369"/>
      <c r="F298" s="369"/>
      <c r="G298" s="382"/>
      <c r="H298" s="369">
        <v>0</v>
      </c>
      <c r="I298" s="85"/>
      <c r="J298" s="418"/>
    </row>
    <row r="299" spans="1:10" s="113" customFormat="1" x14ac:dyDescent="0.3">
      <c r="A299" s="300">
        <v>3296</v>
      </c>
      <c r="B299" s="301"/>
      <c r="C299" s="302"/>
      <c r="D299" s="289" t="s">
        <v>187</v>
      </c>
      <c r="E299" s="369"/>
      <c r="F299" s="369"/>
      <c r="G299" s="382"/>
      <c r="H299" s="369"/>
      <c r="I299" s="85"/>
      <c r="J299" s="418" t="e">
        <f t="shared" si="82"/>
        <v>#DIV/0!</v>
      </c>
    </row>
    <row r="300" spans="1:10" s="113" customFormat="1" ht="26.4" x14ac:dyDescent="0.3">
      <c r="A300" s="300">
        <v>3299</v>
      </c>
      <c r="B300" s="301"/>
      <c r="C300" s="302"/>
      <c r="D300" s="289" t="s">
        <v>181</v>
      </c>
      <c r="E300" s="369">
        <v>0</v>
      </c>
      <c r="F300" s="369"/>
      <c r="G300" s="382"/>
      <c r="H300" s="369">
        <v>0</v>
      </c>
      <c r="I300" s="85"/>
      <c r="J300" s="418" t="e">
        <f t="shared" si="82"/>
        <v>#DIV/0!</v>
      </c>
    </row>
    <row r="301" spans="1:10" s="113" customFormat="1" x14ac:dyDescent="0.3">
      <c r="A301" s="300">
        <v>34</v>
      </c>
      <c r="B301" s="301"/>
      <c r="C301" s="302"/>
      <c r="D301" s="289" t="s">
        <v>48</v>
      </c>
      <c r="E301" s="369">
        <f>SUM(E302)</f>
        <v>0</v>
      </c>
      <c r="F301" s="369">
        <f>SUM(F302)</f>
        <v>1</v>
      </c>
      <c r="G301" s="382">
        <f>SUM(G302)</f>
        <v>0</v>
      </c>
      <c r="H301" s="369">
        <f>SUM(H302)</f>
        <v>0</v>
      </c>
      <c r="I301" s="85"/>
      <c r="J301" s="418">
        <f t="shared" si="82"/>
        <v>0</v>
      </c>
    </row>
    <row r="302" spans="1:10" s="113" customFormat="1" x14ac:dyDescent="0.3">
      <c r="A302" s="300">
        <v>343</v>
      </c>
      <c r="B302" s="301"/>
      <c r="C302" s="302"/>
      <c r="D302" s="289" t="s">
        <v>205</v>
      </c>
      <c r="E302" s="369">
        <f>SUM(E303+E304)</f>
        <v>0</v>
      </c>
      <c r="F302" s="369">
        <v>1</v>
      </c>
      <c r="G302" s="382">
        <f>SUM(G303+G304)</f>
        <v>0</v>
      </c>
      <c r="H302" s="369">
        <f>SUM(H303+H304)</f>
        <v>0</v>
      </c>
      <c r="I302" s="85"/>
      <c r="J302" s="418">
        <f t="shared" si="82"/>
        <v>0</v>
      </c>
    </row>
    <row r="303" spans="1:10" s="113" customFormat="1" ht="26.4" x14ac:dyDescent="0.3">
      <c r="A303" s="300">
        <v>3431</v>
      </c>
      <c r="B303" s="301"/>
      <c r="C303" s="302"/>
      <c r="D303" s="289" t="s">
        <v>188</v>
      </c>
      <c r="E303" s="369"/>
      <c r="F303" s="369"/>
      <c r="G303" s="382"/>
      <c r="H303" s="369"/>
      <c r="I303" s="85"/>
      <c r="J303" s="418" t="e">
        <f t="shared" si="82"/>
        <v>#DIV/0!</v>
      </c>
    </row>
    <row r="304" spans="1:10" s="113" customFormat="1" x14ac:dyDescent="0.3">
      <c r="A304" s="300">
        <v>3433</v>
      </c>
      <c r="B304" s="301"/>
      <c r="C304" s="302"/>
      <c r="D304" s="289" t="s">
        <v>254</v>
      </c>
      <c r="E304" s="369">
        <v>0</v>
      </c>
      <c r="F304" s="369"/>
      <c r="G304" s="382"/>
      <c r="H304" s="369">
        <v>0</v>
      </c>
      <c r="I304" s="85"/>
      <c r="J304" s="418" t="e">
        <f t="shared" si="82"/>
        <v>#DIV/0!</v>
      </c>
    </row>
    <row r="305" spans="1:10" s="113" customFormat="1" ht="39.6" x14ac:dyDescent="0.3">
      <c r="A305" s="300">
        <v>37</v>
      </c>
      <c r="B305" s="301"/>
      <c r="C305" s="302"/>
      <c r="D305" s="289" t="s">
        <v>46</v>
      </c>
      <c r="E305" s="369">
        <f>SUM(E306)</f>
        <v>0</v>
      </c>
      <c r="F305" s="369">
        <f>SUM(F306)</f>
        <v>0</v>
      </c>
      <c r="G305" s="382"/>
      <c r="H305" s="369">
        <f>SUM(H306)</f>
        <v>0</v>
      </c>
      <c r="I305" s="85"/>
      <c r="J305" s="418" t="e">
        <f t="shared" si="82"/>
        <v>#DIV/0!</v>
      </c>
    </row>
    <row r="306" spans="1:10" s="113" customFormat="1" ht="39.6" x14ac:dyDescent="0.3">
      <c r="A306" s="300">
        <v>3722</v>
      </c>
      <c r="B306" s="301"/>
      <c r="C306" s="302"/>
      <c r="D306" s="289" t="s">
        <v>46</v>
      </c>
      <c r="E306" s="369">
        <v>0</v>
      </c>
      <c r="F306" s="369"/>
      <c r="G306" s="382"/>
      <c r="H306" s="369"/>
      <c r="I306" s="85"/>
      <c r="J306" s="418" t="e">
        <f t="shared" si="82"/>
        <v>#DIV/0!</v>
      </c>
    </row>
    <row r="307" spans="1:10" s="113" customFormat="1" x14ac:dyDescent="0.3">
      <c r="A307" s="300">
        <v>38</v>
      </c>
      <c r="B307" s="301"/>
      <c r="C307" s="302"/>
      <c r="D307" s="289" t="s">
        <v>156</v>
      </c>
      <c r="E307" s="369">
        <f>SUM(E308)</f>
        <v>0</v>
      </c>
      <c r="F307" s="369">
        <f>SUM(F308)</f>
        <v>0</v>
      </c>
      <c r="G307" s="382">
        <f>SUM(G308)</f>
        <v>0</v>
      </c>
      <c r="H307" s="369">
        <f>SUM(H308)</f>
        <v>0</v>
      </c>
      <c r="I307" s="85"/>
      <c r="J307" s="418"/>
    </row>
    <row r="308" spans="1:10" s="113" customFormat="1" x14ac:dyDescent="0.3">
      <c r="A308" s="300">
        <v>3812</v>
      </c>
      <c r="B308" s="301"/>
      <c r="C308" s="302"/>
      <c r="D308" s="289" t="s">
        <v>192</v>
      </c>
      <c r="E308" s="369"/>
      <c r="F308" s="369"/>
      <c r="G308" s="382"/>
      <c r="H308" s="369">
        <v>0</v>
      </c>
      <c r="I308" s="85"/>
      <c r="J308" s="418"/>
    </row>
    <row r="309" spans="1:10" s="113" customFormat="1" ht="26.4" x14ac:dyDescent="0.3">
      <c r="A309" s="300">
        <v>4</v>
      </c>
      <c r="B309" s="301"/>
      <c r="C309" s="302"/>
      <c r="D309" s="289" t="s">
        <v>8</v>
      </c>
      <c r="E309" s="369">
        <f>SUM(E310+E313)</f>
        <v>0</v>
      </c>
      <c r="F309" s="369">
        <f>SUM(F311+F313)</f>
        <v>0</v>
      </c>
      <c r="G309" s="382">
        <f>SUM(G311+G313)</f>
        <v>0</v>
      </c>
      <c r="H309" s="369">
        <f>SUM(H310+H313)</f>
        <v>0</v>
      </c>
      <c r="I309" s="85"/>
      <c r="J309" s="418" t="e">
        <f t="shared" si="82"/>
        <v>#DIV/0!</v>
      </c>
    </row>
    <row r="310" spans="1:10" s="113" customFormat="1" ht="26.4" x14ac:dyDescent="0.3">
      <c r="A310" s="300">
        <v>42</v>
      </c>
      <c r="B310" s="301"/>
      <c r="C310" s="302"/>
      <c r="D310" s="289" t="s">
        <v>8</v>
      </c>
      <c r="E310" s="369">
        <f>SUM(E311+E312)</f>
        <v>0</v>
      </c>
      <c r="F310" s="369"/>
      <c r="G310" s="382"/>
      <c r="H310" s="369">
        <f>SUM(H311+H312)</f>
        <v>0</v>
      </c>
      <c r="I310" s="85"/>
      <c r="J310" s="418"/>
    </row>
    <row r="311" spans="1:10" s="113" customFormat="1" x14ac:dyDescent="0.3">
      <c r="A311" s="300">
        <v>4221</v>
      </c>
      <c r="B311" s="301"/>
      <c r="C311" s="302"/>
      <c r="D311" s="289" t="s">
        <v>219</v>
      </c>
      <c r="E311" s="369">
        <v>0</v>
      </c>
      <c r="F311" s="369">
        <v>0</v>
      </c>
      <c r="G311" s="382">
        <f>SUM(G312)</f>
        <v>0</v>
      </c>
      <c r="H311" s="369">
        <v>0</v>
      </c>
      <c r="I311" s="85"/>
      <c r="J311" s="418" t="e">
        <f t="shared" si="82"/>
        <v>#DIV/0!</v>
      </c>
    </row>
    <row r="312" spans="1:10" s="113" customFormat="1" ht="26.4" x14ac:dyDescent="0.3">
      <c r="A312" s="300">
        <v>4241</v>
      </c>
      <c r="B312" s="301"/>
      <c r="C312" s="302"/>
      <c r="D312" s="289" t="s">
        <v>199</v>
      </c>
      <c r="E312" s="369"/>
      <c r="F312" s="369"/>
      <c r="G312" s="382"/>
      <c r="H312" s="369"/>
      <c r="I312" s="85"/>
      <c r="J312" s="418" t="e">
        <f t="shared" si="82"/>
        <v>#DIV/0!</v>
      </c>
    </row>
    <row r="313" spans="1:10" s="113" customFormat="1" ht="26.4" x14ac:dyDescent="0.3">
      <c r="A313" s="300">
        <v>45</v>
      </c>
      <c r="B313" s="301"/>
      <c r="C313" s="302"/>
      <c r="D313" s="289" t="s">
        <v>47</v>
      </c>
      <c r="E313" s="369">
        <f>SUM(E314)</f>
        <v>0</v>
      </c>
      <c r="F313" s="369">
        <f>SUM(F314)</f>
        <v>0</v>
      </c>
      <c r="G313" s="382">
        <f>SUM(G314)</f>
        <v>0</v>
      </c>
      <c r="H313" s="369">
        <f>SUM(H314)</f>
        <v>0</v>
      </c>
      <c r="I313" s="85"/>
      <c r="J313" s="418" t="e">
        <f t="shared" si="82"/>
        <v>#DIV/0!</v>
      </c>
    </row>
    <row r="314" spans="1:10" ht="26.4" x14ac:dyDescent="0.3">
      <c r="A314" s="300">
        <v>4511</v>
      </c>
      <c r="B314" s="301"/>
      <c r="C314" s="302"/>
      <c r="D314" s="289" t="s">
        <v>231</v>
      </c>
      <c r="E314" s="369"/>
      <c r="F314" s="369"/>
      <c r="G314" s="382"/>
      <c r="H314" s="369">
        <v>0</v>
      </c>
      <c r="I314" s="85"/>
      <c r="J314" s="418" t="e">
        <f t="shared" si="82"/>
        <v>#DIV/0!</v>
      </c>
    </row>
    <row r="315" spans="1:10" s="113" customFormat="1" ht="26.4" x14ac:dyDescent="0.3">
      <c r="A315" s="539" t="s">
        <v>238</v>
      </c>
      <c r="B315" s="539"/>
      <c r="C315" s="539"/>
      <c r="D315" s="431" t="s">
        <v>239</v>
      </c>
      <c r="E315" s="422">
        <f>SUM(E316)</f>
        <v>0</v>
      </c>
      <c r="F315" s="422">
        <f>SUM(F316)</f>
        <v>0</v>
      </c>
      <c r="G315" s="422">
        <f t="shared" ref="G315" si="84">SUM(G325)</f>
        <v>0</v>
      </c>
      <c r="H315" s="422">
        <f>SUM(H317+H326)</f>
        <v>0</v>
      </c>
      <c r="I315" s="181" t="e">
        <f t="shared" si="63"/>
        <v>#DIV/0!</v>
      </c>
      <c r="J315" s="389" t="e">
        <f t="shared" si="82"/>
        <v>#DIV/0!</v>
      </c>
    </row>
    <row r="316" spans="1:10" s="113" customFormat="1" x14ac:dyDescent="0.3">
      <c r="A316" s="281">
        <v>3</v>
      </c>
      <c r="B316" s="282"/>
      <c r="C316" s="283"/>
      <c r="D316" s="254" t="s">
        <v>6</v>
      </c>
      <c r="E316" s="375">
        <f>SUM(E317+E326)</f>
        <v>0</v>
      </c>
      <c r="F316" s="375">
        <f t="shared" ref="F316:H316" si="85">SUM(F317+F326)</f>
        <v>0</v>
      </c>
      <c r="G316" s="375">
        <f t="shared" si="85"/>
        <v>0</v>
      </c>
      <c r="H316" s="375">
        <f t="shared" si="85"/>
        <v>0</v>
      </c>
      <c r="I316" s="319" t="e">
        <f t="shared" si="63"/>
        <v>#DIV/0!</v>
      </c>
      <c r="J316" s="439" t="e">
        <f t="shared" si="82"/>
        <v>#DIV/0!</v>
      </c>
    </row>
    <row r="317" spans="1:10" s="113" customFormat="1" x14ac:dyDescent="0.3">
      <c r="A317" s="277">
        <v>32</v>
      </c>
      <c r="B317" s="278"/>
      <c r="C317" s="279"/>
      <c r="D317" s="299" t="s">
        <v>15</v>
      </c>
      <c r="E317" s="376">
        <f>SUM(E318+E320+E323)</f>
        <v>0</v>
      </c>
      <c r="F317" s="376">
        <f t="shared" ref="F317:H317" si="86">SUM(F318+F320+F323)</f>
        <v>0</v>
      </c>
      <c r="G317" s="376">
        <f t="shared" si="86"/>
        <v>0</v>
      </c>
      <c r="H317" s="376">
        <f t="shared" si="86"/>
        <v>0</v>
      </c>
      <c r="I317" s="318" t="e">
        <f t="shared" si="63"/>
        <v>#DIV/0!</v>
      </c>
      <c r="J317" s="438" t="e">
        <f t="shared" si="82"/>
        <v>#DIV/0!</v>
      </c>
    </row>
    <row r="318" spans="1:10" s="113" customFormat="1" x14ac:dyDescent="0.3">
      <c r="A318" s="258">
        <v>321</v>
      </c>
      <c r="B318" s="259"/>
      <c r="C318" s="260"/>
      <c r="D318" s="308" t="s">
        <v>160</v>
      </c>
      <c r="E318" s="367">
        <f>SUM(E319)</f>
        <v>0</v>
      </c>
      <c r="F318" s="367">
        <f t="shared" ref="F318:H318" si="87">SUM(F319)</f>
        <v>0</v>
      </c>
      <c r="G318" s="367">
        <f t="shared" si="87"/>
        <v>0</v>
      </c>
      <c r="H318" s="367">
        <f t="shared" si="87"/>
        <v>0</v>
      </c>
      <c r="I318" s="322" t="e">
        <f t="shared" si="63"/>
        <v>#DIV/0!</v>
      </c>
      <c r="J318" s="418" t="e">
        <f t="shared" si="82"/>
        <v>#DIV/0!</v>
      </c>
    </row>
    <row r="319" spans="1:10" x14ac:dyDescent="0.3">
      <c r="A319" s="300">
        <v>3211</v>
      </c>
      <c r="B319" s="301"/>
      <c r="C319" s="302"/>
      <c r="D319" s="289" t="s">
        <v>161</v>
      </c>
      <c r="E319" s="369"/>
      <c r="F319" s="369"/>
      <c r="G319" s="382"/>
      <c r="H319" s="369"/>
      <c r="I319" s="85" t="e">
        <f t="shared" ref="I319:I383" si="88">SUM(H319/E319*100)</f>
        <v>#DIV/0!</v>
      </c>
      <c r="J319" s="418" t="e">
        <f t="shared" si="82"/>
        <v>#DIV/0!</v>
      </c>
    </row>
    <row r="320" spans="1:10" x14ac:dyDescent="0.3">
      <c r="A320" s="309">
        <v>322</v>
      </c>
      <c r="B320" s="310"/>
      <c r="C320" s="311"/>
      <c r="D320" s="308" t="s">
        <v>164</v>
      </c>
      <c r="E320" s="367">
        <f>SUM(E321+E322)</f>
        <v>0</v>
      </c>
      <c r="F320" s="367">
        <f t="shared" ref="F320:H320" si="89">SUM(F321+F322)</f>
        <v>0</v>
      </c>
      <c r="G320" s="367">
        <f t="shared" si="89"/>
        <v>0</v>
      </c>
      <c r="H320" s="367">
        <f t="shared" si="89"/>
        <v>0</v>
      </c>
      <c r="I320" s="322" t="e">
        <f t="shared" si="88"/>
        <v>#DIV/0!</v>
      </c>
      <c r="J320" s="418" t="e">
        <f t="shared" si="82"/>
        <v>#DIV/0!</v>
      </c>
    </row>
    <row r="321" spans="1:12" ht="26.4" x14ac:dyDescent="0.3">
      <c r="A321" s="300">
        <v>3221</v>
      </c>
      <c r="B321" s="301"/>
      <c r="C321" s="302"/>
      <c r="D321" s="289" t="s">
        <v>217</v>
      </c>
      <c r="E321" s="369"/>
      <c r="F321" s="369"/>
      <c r="G321" s="382"/>
      <c r="H321" s="369"/>
      <c r="I321" s="85" t="e">
        <f t="shared" si="88"/>
        <v>#DIV/0!</v>
      </c>
      <c r="J321" s="418" t="e">
        <f t="shared" si="82"/>
        <v>#DIV/0!</v>
      </c>
    </row>
    <row r="322" spans="1:12" x14ac:dyDescent="0.3">
      <c r="A322" s="300">
        <v>3223</v>
      </c>
      <c r="B322" s="301"/>
      <c r="C322" s="302"/>
      <c r="D322" s="289" t="s">
        <v>167</v>
      </c>
      <c r="E322" s="369"/>
      <c r="F322" s="369"/>
      <c r="G322" s="382"/>
      <c r="H322" s="369"/>
      <c r="I322" s="85" t="e">
        <f t="shared" si="88"/>
        <v>#DIV/0!</v>
      </c>
      <c r="J322" s="418" t="e">
        <f t="shared" si="82"/>
        <v>#DIV/0!</v>
      </c>
    </row>
    <row r="323" spans="1:12" x14ac:dyDescent="0.3">
      <c r="A323" s="309">
        <v>323</v>
      </c>
      <c r="B323" s="310"/>
      <c r="C323" s="311"/>
      <c r="D323" s="308" t="s">
        <v>171</v>
      </c>
      <c r="E323" s="367">
        <f>SUM(E325)</f>
        <v>0</v>
      </c>
      <c r="F323" s="367">
        <f>SUM(F324)</f>
        <v>0</v>
      </c>
      <c r="G323" s="367">
        <f t="shared" ref="G323" si="90">SUM(G325)</f>
        <v>0</v>
      </c>
      <c r="H323" s="367">
        <f>SUM(H324+H325)</f>
        <v>0</v>
      </c>
      <c r="I323" s="322" t="e">
        <f t="shared" si="88"/>
        <v>#DIV/0!</v>
      </c>
      <c r="J323" s="418" t="e">
        <f t="shared" si="82"/>
        <v>#DIV/0!</v>
      </c>
    </row>
    <row r="324" spans="1:12" s="113" customFormat="1" ht="26.4" x14ac:dyDescent="0.3">
      <c r="A324" s="309">
        <v>3232</v>
      </c>
      <c r="B324" s="310"/>
      <c r="C324" s="311"/>
      <c r="D324" s="308" t="s">
        <v>173</v>
      </c>
      <c r="E324" s="367"/>
      <c r="F324" s="367">
        <v>0</v>
      </c>
      <c r="G324" s="367"/>
      <c r="H324" s="367">
        <v>0</v>
      </c>
      <c r="I324" s="322"/>
      <c r="J324" s="418"/>
    </row>
    <row r="325" spans="1:12" x14ac:dyDescent="0.3">
      <c r="A325" s="300">
        <v>3239</v>
      </c>
      <c r="B325" s="301"/>
      <c r="C325" s="302"/>
      <c r="D325" s="289" t="s">
        <v>180</v>
      </c>
      <c r="E325" s="369"/>
      <c r="F325" s="369"/>
      <c r="G325" s="382"/>
      <c r="H325" s="369"/>
      <c r="I325" s="85" t="e">
        <f t="shared" si="88"/>
        <v>#DIV/0!</v>
      </c>
      <c r="J325" s="418" t="e">
        <f t="shared" si="82"/>
        <v>#DIV/0!</v>
      </c>
    </row>
    <row r="326" spans="1:12" x14ac:dyDescent="0.3">
      <c r="A326" s="551">
        <v>34</v>
      </c>
      <c r="B326" s="551"/>
      <c r="C326" s="551"/>
      <c r="D326" s="280" t="s">
        <v>48</v>
      </c>
      <c r="E326" s="376">
        <f>SUM(E327)</f>
        <v>0</v>
      </c>
      <c r="F326" s="376">
        <f t="shared" ref="F326:H327" si="91">SUM(F327)</f>
        <v>0</v>
      </c>
      <c r="G326" s="376">
        <f t="shared" si="91"/>
        <v>0</v>
      </c>
      <c r="H326" s="376">
        <f t="shared" si="91"/>
        <v>0</v>
      </c>
      <c r="I326" s="318" t="e">
        <f t="shared" si="88"/>
        <v>#DIV/0!</v>
      </c>
      <c r="J326" s="438" t="e">
        <f t="shared" si="82"/>
        <v>#DIV/0!</v>
      </c>
    </row>
    <row r="327" spans="1:12" s="113" customFormat="1" x14ac:dyDescent="0.3">
      <c r="A327" s="552">
        <v>343</v>
      </c>
      <c r="B327" s="552"/>
      <c r="C327" s="552"/>
      <c r="D327" s="60" t="s">
        <v>205</v>
      </c>
      <c r="E327" s="367">
        <f>SUM(E328)</f>
        <v>0</v>
      </c>
      <c r="F327" s="367">
        <f t="shared" si="91"/>
        <v>0</v>
      </c>
      <c r="G327" s="367">
        <f t="shared" si="91"/>
        <v>0</v>
      </c>
      <c r="H327" s="367">
        <f t="shared" si="91"/>
        <v>0</v>
      </c>
      <c r="I327" s="322" t="e">
        <f t="shared" si="88"/>
        <v>#DIV/0!</v>
      </c>
      <c r="J327" s="418" t="e">
        <f t="shared" si="82"/>
        <v>#DIV/0!</v>
      </c>
    </row>
    <row r="328" spans="1:12" x14ac:dyDescent="0.3">
      <c r="A328" s="268">
        <v>3433</v>
      </c>
      <c r="B328" s="269"/>
      <c r="C328" s="270"/>
      <c r="D328" s="289" t="s">
        <v>190</v>
      </c>
      <c r="E328" s="369"/>
      <c r="F328" s="369"/>
      <c r="G328" s="382"/>
      <c r="H328" s="369"/>
      <c r="I328" s="85" t="e">
        <f t="shared" si="88"/>
        <v>#DIV/0!</v>
      </c>
      <c r="J328" s="418" t="e">
        <f t="shared" si="82"/>
        <v>#DIV/0!</v>
      </c>
    </row>
    <row r="329" spans="1:12" ht="26.4" x14ac:dyDescent="0.3">
      <c r="A329" s="550" t="s">
        <v>97</v>
      </c>
      <c r="B329" s="550"/>
      <c r="C329" s="550"/>
      <c r="D329" s="59" t="s">
        <v>106</v>
      </c>
      <c r="E329" s="350">
        <f t="shared" ref="E329:H333" si="92">SUM(E330)</f>
        <v>3639.48</v>
      </c>
      <c r="F329" s="350">
        <f t="shared" si="92"/>
        <v>6736</v>
      </c>
      <c r="G329" s="350">
        <f t="shared" si="92"/>
        <v>0</v>
      </c>
      <c r="H329" s="350">
        <f t="shared" si="92"/>
        <v>3532.55</v>
      </c>
      <c r="I329" s="321">
        <f t="shared" si="88"/>
        <v>97.061942914921914</v>
      </c>
      <c r="J329" s="420">
        <f t="shared" si="82"/>
        <v>52.44284441805226</v>
      </c>
    </row>
    <row r="330" spans="1:12" ht="26.4" x14ac:dyDescent="0.3">
      <c r="A330" s="539" t="s">
        <v>91</v>
      </c>
      <c r="B330" s="539"/>
      <c r="C330" s="539"/>
      <c r="D330" s="431" t="s">
        <v>95</v>
      </c>
      <c r="E330" s="422">
        <f t="shared" si="92"/>
        <v>3639.48</v>
      </c>
      <c r="F330" s="422">
        <f t="shared" si="92"/>
        <v>6736</v>
      </c>
      <c r="G330" s="422">
        <f t="shared" si="92"/>
        <v>0</v>
      </c>
      <c r="H330" s="422">
        <f t="shared" si="92"/>
        <v>3532.55</v>
      </c>
      <c r="I330" s="181">
        <f t="shared" si="88"/>
        <v>97.061942914921914</v>
      </c>
      <c r="J330" s="389">
        <f t="shared" si="82"/>
        <v>52.44284441805226</v>
      </c>
    </row>
    <row r="331" spans="1:12" x14ac:dyDescent="0.3">
      <c r="A331" s="541">
        <v>3</v>
      </c>
      <c r="B331" s="541"/>
      <c r="C331" s="541"/>
      <c r="D331" s="284" t="s">
        <v>6</v>
      </c>
      <c r="E331" s="375">
        <f t="shared" si="92"/>
        <v>3639.48</v>
      </c>
      <c r="F331" s="375">
        <f t="shared" si="92"/>
        <v>6736</v>
      </c>
      <c r="G331" s="375">
        <f t="shared" si="92"/>
        <v>0</v>
      </c>
      <c r="H331" s="375">
        <f t="shared" si="92"/>
        <v>3532.55</v>
      </c>
      <c r="I331" s="319">
        <f t="shared" si="88"/>
        <v>97.061942914921914</v>
      </c>
      <c r="J331" s="439">
        <f t="shared" si="82"/>
        <v>52.44284441805226</v>
      </c>
    </row>
    <row r="332" spans="1:12" x14ac:dyDescent="0.3">
      <c r="A332" s="540">
        <v>32</v>
      </c>
      <c r="B332" s="540"/>
      <c r="C332" s="540"/>
      <c r="D332" s="280" t="s">
        <v>15</v>
      </c>
      <c r="E332" s="376">
        <f>SUM(E333)</f>
        <v>3639.48</v>
      </c>
      <c r="F332" s="376">
        <f t="shared" si="92"/>
        <v>6736</v>
      </c>
      <c r="G332" s="376">
        <f t="shared" si="92"/>
        <v>0</v>
      </c>
      <c r="H332" s="376">
        <f t="shared" si="92"/>
        <v>3532.55</v>
      </c>
      <c r="I332" s="318">
        <f t="shared" si="88"/>
        <v>97.061942914921914</v>
      </c>
      <c r="J332" s="438">
        <f t="shared" si="82"/>
        <v>52.44284441805226</v>
      </c>
    </row>
    <row r="333" spans="1:12" s="113" customFormat="1" x14ac:dyDescent="0.3">
      <c r="A333" s="258">
        <v>322</v>
      </c>
      <c r="B333" s="259"/>
      <c r="C333" s="260"/>
      <c r="D333" s="308" t="s">
        <v>164</v>
      </c>
      <c r="E333" s="367">
        <f>SUM(E334)</f>
        <v>3639.48</v>
      </c>
      <c r="F333" s="367">
        <v>6736</v>
      </c>
      <c r="G333" s="367">
        <f t="shared" si="92"/>
        <v>0</v>
      </c>
      <c r="H333" s="367">
        <f t="shared" si="92"/>
        <v>3532.55</v>
      </c>
      <c r="I333" s="322">
        <f t="shared" si="88"/>
        <v>97.061942914921914</v>
      </c>
      <c r="J333" s="418">
        <f t="shared" si="82"/>
        <v>52.44284441805226</v>
      </c>
    </row>
    <row r="334" spans="1:12" s="113" customFormat="1" x14ac:dyDescent="0.3">
      <c r="A334" s="268">
        <v>3222</v>
      </c>
      <c r="B334" s="269"/>
      <c r="C334" s="270"/>
      <c r="D334" s="289" t="s">
        <v>166</v>
      </c>
      <c r="E334" s="369">
        <v>3639.48</v>
      </c>
      <c r="F334" s="369"/>
      <c r="G334" s="382"/>
      <c r="H334" s="369">
        <v>3532.55</v>
      </c>
      <c r="I334" s="85">
        <f t="shared" si="88"/>
        <v>97.061942914921914</v>
      </c>
      <c r="J334" s="418" t="e">
        <f t="shared" si="82"/>
        <v>#DIV/0!</v>
      </c>
    </row>
    <row r="335" spans="1:12" ht="39.6" x14ac:dyDescent="0.3">
      <c r="A335" s="548" t="s">
        <v>118</v>
      </c>
      <c r="B335" s="548"/>
      <c r="C335" s="548"/>
      <c r="D335" s="59" t="s">
        <v>107</v>
      </c>
      <c r="E335" s="374">
        <f>SUM(E336)</f>
        <v>84.8</v>
      </c>
      <c r="F335" s="374">
        <f t="shared" ref="F335:H335" si="93">SUM(F336)</f>
        <v>100</v>
      </c>
      <c r="G335" s="374">
        <f t="shared" si="93"/>
        <v>0</v>
      </c>
      <c r="H335" s="374">
        <f t="shared" si="93"/>
        <v>0</v>
      </c>
      <c r="I335" s="321">
        <f t="shared" si="88"/>
        <v>0</v>
      </c>
      <c r="J335" s="420">
        <f t="shared" si="82"/>
        <v>0</v>
      </c>
    </row>
    <row r="336" spans="1:12" ht="26.4" x14ac:dyDescent="0.3">
      <c r="A336" s="432" t="s">
        <v>120</v>
      </c>
      <c r="B336" s="433" t="s">
        <v>119</v>
      </c>
      <c r="C336" s="434"/>
      <c r="D336" s="435" t="s">
        <v>95</v>
      </c>
      <c r="E336" s="422">
        <f>SUM(E337)</f>
        <v>84.8</v>
      </c>
      <c r="F336" s="422">
        <f t="shared" ref="F336:H339" si="94">SUM(F337)</f>
        <v>100</v>
      </c>
      <c r="G336" s="422">
        <f t="shared" si="94"/>
        <v>0</v>
      </c>
      <c r="H336" s="422">
        <f t="shared" si="94"/>
        <v>0</v>
      </c>
      <c r="I336" s="181">
        <f t="shared" si="88"/>
        <v>0</v>
      </c>
      <c r="J336" s="389">
        <f t="shared" si="82"/>
        <v>0</v>
      </c>
      <c r="L336" s="97"/>
    </row>
    <row r="337" spans="1:10" x14ac:dyDescent="0.3">
      <c r="A337" s="549">
        <v>3</v>
      </c>
      <c r="B337" s="549"/>
      <c r="C337" s="549"/>
      <c r="D337" s="284" t="s">
        <v>6</v>
      </c>
      <c r="E337" s="375">
        <f>SUM(E338)</f>
        <v>84.8</v>
      </c>
      <c r="F337" s="375">
        <f t="shared" si="94"/>
        <v>100</v>
      </c>
      <c r="G337" s="375">
        <f t="shared" si="94"/>
        <v>0</v>
      </c>
      <c r="H337" s="375">
        <f t="shared" si="94"/>
        <v>0</v>
      </c>
      <c r="I337" s="319">
        <f t="shared" si="88"/>
        <v>0</v>
      </c>
      <c r="J337" s="439">
        <f t="shared" si="82"/>
        <v>0</v>
      </c>
    </row>
    <row r="338" spans="1:10" x14ac:dyDescent="0.3">
      <c r="A338" s="540">
        <v>38</v>
      </c>
      <c r="B338" s="540"/>
      <c r="C338" s="540"/>
      <c r="D338" s="280" t="s">
        <v>49</v>
      </c>
      <c r="E338" s="376">
        <f>SUM(E339)</f>
        <v>84.8</v>
      </c>
      <c r="F338" s="376">
        <f t="shared" si="94"/>
        <v>100</v>
      </c>
      <c r="G338" s="376">
        <f t="shared" si="94"/>
        <v>0</v>
      </c>
      <c r="H338" s="376">
        <f t="shared" si="94"/>
        <v>0</v>
      </c>
      <c r="I338" s="318">
        <f t="shared" si="88"/>
        <v>0</v>
      </c>
      <c r="J338" s="438">
        <f t="shared" si="82"/>
        <v>0</v>
      </c>
    </row>
    <row r="339" spans="1:10" s="113" customFormat="1" x14ac:dyDescent="0.3">
      <c r="A339" s="258">
        <v>381</v>
      </c>
      <c r="B339" s="259"/>
      <c r="C339" s="260"/>
      <c r="D339" s="308" t="s">
        <v>146</v>
      </c>
      <c r="E339" s="367">
        <f>SUM(E340)</f>
        <v>84.8</v>
      </c>
      <c r="F339" s="367">
        <v>100</v>
      </c>
      <c r="G339" s="367">
        <f t="shared" si="94"/>
        <v>0</v>
      </c>
      <c r="H339" s="367">
        <f t="shared" si="94"/>
        <v>0</v>
      </c>
      <c r="I339" s="322">
        <f t="shared" si="88"/>
        <v>0</v>
      </c>
      <c r="J339" s="418">
        <f t="shared" si="82"/>
        <v>0</v>
      </c>
    </row>
    <row r="340" spans="1:10" s="113" customFormat="1" x14ac:dyDescent="0.3">
      <c r="A340" s="268">
        <v>3812</v>
      </c>
      <c r="B340" s="269"/>
      <c r="C340" s="270"/>
      <c r="D340" s="289" t="s">
        <v>192</v>
      </c>
      <c r="E340" s="369">
        <v>84.8</v>
      </c>
      <c r="F340" s="369"/>
      <c r="G340" s="369"/>
      <c r="H340" s="369">
        <v>0</v>
      </c>
      <c r="I340" s="85">
        <f t="shared" si="88"/>
        <v>0</v>
      </c>
      <c r="J340" s="418" t="e">
        <f t="shared" si="82"/>
        <v>#DIV/0!</v>
      </c>
    </row>
    <row r="341" spans="1:10" x14ac:dyDescent="0.3">
      <c r="A341" s="550" t="s">
        <v>108</v>
      </c>
      <c r="B341" s="550"/>
      <c r="C341" s="550"/>
      <c r="D341" s="59" t="s">
        <v>109</v>
      </c>
      <c r="E341" s="374">
        <f>SUM(E342+E349+E354)</f>
        <v>0</v>
      </c>
      <c r="F341" s="374">
        <f>SUM(F342+F349+F354)</f>
        <v>0</v>
      </c>
      <c r="G341" s="374">
        <f>SUM(G342+G349+G354)</f>
        <v>0</v>
      </c>
      <c r="H341" s="374">
        <f>SUM(H342+H349+H354)</f>
        <v>0</v>
      </c>
      <c r="I341" s="321" t="e">
        <f t="shared" si="88"/>
        <v>#DIV/0!</v>
      </c>
      <c r="J341" s="420" t="e">
        <f t="shared" si="82"/>
        <v>#DIV/0!</v>
      </c>
    </row>
    <row r="342" spans="1:10" x14ac:dyDescent="0.3">
      <c r="A342" s="539" t="s">
        <v>64</v>
      </c>
      <c r="B342" s="539"/>
      <c r="C342" s="539"/>
      <c r="D342" s="431" t="s">
        <v>65</v>
      </c>
      <c r="E342" s="422">
        <f t="shared" ref="E342:H343" si="95">SUM(E343)</f>
        <v>0</v>
      </c>
      <c r="F342" s="422">
        <f>SUM(F345+F347)</f>
        <v>0</v>
      </c>
      <c r="G342" s="422">
        <f t="shared" si="95"/>
        <v>0</v>
      </c>
      <c r="H342" s="422">
        <f t="shared" si="95"/>
        <v>0</v>
      </c>
      <c r="I342" s="181" t="e">
        <f t="shared" si="88"/>
        <v>#DIV/0!</v>
      </c>
      <c r="J342" s="389" t="e">
        <f t="shared" si="82"/>
        <v>#DIV/0!</v>
      </c>
    </row>
    <row r="343" spans="1:10" x14ac:dyDescent="0.3">
      <c r="A343" s="316">
        <v>3</v>
      </c>
      <c r="B343" s="252"/>
      <c r="C343" s="247"/>
      <c r="D343" s="247" t="s">
        <v>6</v>
      </c>
      <c r="E343" s="375">
        <f>SUM(E344)</f>
        <v>0</v>
      </c>
      <c r="F343" s="375">
        <f t="shared" si="95"/>
        <v>0</v>
      </c>
      <c r="G343" s="375">
        <f t="shared" si="95"/>
        <v>0</v>
      </c>
      <c r="H343" s="375">
        <f>SUM(H344)</f>
        <v>0</v>
      </c>
      <c r="I343" s="319" t="e">
        <f t="shared" si="88"/>
        <v>#DIV/0!</v>
      </c>
      <c r="J343" s="439" t="e">
        <f t="shared" ref="J343:J384" si="96">SUM(H343/F343*100)</f>
        <v>#DIV/0!</v>
      </c>
    </row>
    <row r="344" spans="1:10" s="113" customFormat="1" x14ac:dyDescent="0.3">
      <c r="A344" s="271">
        <v>31</v>
      </c>
      <c r="B344" s="272"/>
      <c r="C344" s="273"/>
      <c r="D344" s="273" t="s">
        <v>7</v>
      </c>
      <c r="E344" s="376">
        <f>SUM(E345+E347)</f>
        <v>0</v>
      </c>
      <c r="F344" s="376">
        <f t="shared" ref="F344:H344" si="97">SUM(F345+F347)</f>
        <v>0</v>
      </c>
      <c r="G344" s="376">
        <f t="shared" si="97"/>
        <v>0</v>
      </c>
      <c r="H344" s="376">
        <f t="shared" si="97"/>
        <v>0</v>
      </c>
      <c r="I344" s="318" t="e">
        <f t="shared" si="88"/>
        <v>#DIV/0!</v>
      </c>
      <c r="J344" s="438" t="e">
        <f t="shared" si="96"/>
        <v>#DIV/0!</v>
      </c>
    </row>
    <row r="345" spans="1:10" s="113" customFormat="1" x14ac:dyDescent="0.3">
      <c r="A345" s="199">
        <v>311</v>
      </c>
      <c r="B345" s="200"/>
      <c r="C345" s="190"/>
      <c r="D345" s="190" t="s">
        <v>210</v>
      </c>
      <c r="E345" s="367">
        <f>SUM(E346)</f>
        <v>0</v>
      </c>
      <c r="F345" s="367">
        <v>0</v>
      </c>
      <c r="G345" s="367">
        <f t="shared" ref="G345:H345" si="98">SUM(G346)</f>
        <v>0</v>
      </c>
      <c r="H345" s="367">
        <f t="shared" si="98"/>
        <v>0</v>
      </c>
      <c r="I345" s="322" t="e">
        <f t="shared" si="88"/>
        <v>#DIV/0!</v>
      </c>
      <c r="J345" s="418" t="e">
        <f t="shared" si="96"/>
        <v>#DIV/0!</v>
      </c>
    </row>
    <row r="346" spans="1:10" s="113" customFormat="1" x14ac:dyDescent="0.3">
      <c r="A346" s="201">
        <v>3111</v>
      </c>
      <c r="B346" s="100"/>
      <c r="C346" s="191"/>
      <c r="D346" s="191" t="s">
        <v>154</v>
      </c>
      <c r="E346" s="369">
        <v>0</v>
      </c>
      <c r="F346" s="369"/>
      <c r="G346" s="369"/>
      <c r="H346" s="369">
        <v>0</v>
      </c>
      <c r="I346" s="85" t="e">
        <f t="shared" si="88"/>
        <v>#DIV/0!</v>
      </c>
      <c r="J346" s="418" t="e">
        <f t="shared" si="96"/>
        <v>#DIV/0!</v>
      </c>
    </row>
    <row r="347" spans="1:10" x14ac:dyDescent="0.3">
      <c r="A347" s="199">
        <v>312</v>
      </c>
      <c r="B347" s="200"/>
      <c r="C347" s="190"/>
      <c r="D347" s="190" t="s">
        <v>156</v>
      </c>
      <c r="E347" s="367">
        <f>SUM(E348)</f>
        <v>0</v>
      </c>
      <c r="F347" s="367">
        <v>0</v>
      </c>
      <c r="G347" s="367">
        <f t="shared" ref="G347:H347" si="99">SUM(G348)</f>
        <v>0</v>
      </c>
      <c r="H347" s="367">
        <f t="shared" si="99"/>
        <v>0</v>
      </c>
      <c r="I347" s="324" t="e">
        <f t="shared" si="88"/>
        <v>#DIV/0!</v>
      </c>
      <c r="J347" s="418" t="e">
        <f t="shared" si="96"/>
        <v>#DIV/0!</v>
      </c>
    </row>
    <row r="348" spans="1:10" s="113" customFormat="1" x14ac:dyDescent="0.3">
      <c r="A348" s="201">
        <v>3121</v>
      </c>
      <c r="B348" s="100"/>
      <c r="C348" s="191"/>
      <c r="D348" s="191" t="s">
        <v>156</v>
      </c>
      <c r="E348" s="369">
        <v>0</v>
      </c>
      <c r="F348" s="369"/>
      <c r="G348" s="369"/>
      <c r="H348" s="369">
        <v>0</v>
      </c>
      <c r="I348" s="85" t="e">
        <f t="shared" si="88"/>
        <v>#DIV/0!</v>
      </c>
      <c r="J348" s="418" t="e">
        <f t="shared" si="96"/>
        <v>#DIV/0!</v>
      </c>
    </row>
    <row r="349" spans="1:10" ht="26.4" x14ac:dyDescent="0.3">
      <c r="A349" s="539" t="s">
        <v>99</v>
      </c>
      <c r="B349" s="539"/>
      <c r="C349" s="539"/>
      <c r="D349" s="431" t="s">
        <v>100</v>
      </c>
      <c r="E349" s="422">
        <f t="shared" ref="E349:H351" si="100">SUM(E350)</f>
        <v>0</v>
      </c>
      <c r="F349" s="422">
        <f t="shared" si="100"/>
        <v>0</v>
      </c>
      <c r="G349" s="422">
        <f t="shared" si="100"/>
        <v>0</v>
      </c>
      <c r="H349" s="422">
        <f t="shared" si="100"/>
        <v>0</v>
      </c>
      <c r="I349" s="181" t="e">
        <f t="shared" si="88"/>
        <v>#DIV/0!</v>
      </c>
      <c r="J349" s="389" t="e">
        <f t="shared" si="96"/>
        <v>#DIV/0!</v>
      </c>
    </row>
    <row r="350" spans="1:10" x14ac:dyDescent="0.3">
      <c r="A350" s="541">
        <v>3</v>
      </c>
      <c r="B350" s="541"/>
      <c r="C350" s="541"/>
      <c r="D350" s="284" t="s">
        <v>6</v>
      </c>
      <c r="E350" s="375">
        <f t="shared" si="100"/>
        <v>0</v>
      </c>
      <c r="F350" s="375">
        <f t="shared" si="100"/>
        <v>0</v>
      </c>
      <c r="G350" s="375">
        <f t="shared" si="100"/>
        <v>0</v>
      </c>
      <c r="H350" s="375">
        <f t="shared" si="100"/>
        <v>0</v>
      </c>
      <c r="I350" s="319" t="e">
        <f t="shared" si="88"/>
        <v>#DIV/0!</v>
      </c>
      <c r="J350" s="439" t="e">
        <f t="shared" si="96"/>
        <v>#DIV/0!</v>
      </c>
    </row>
    <row r="351" spans="1:10" x14ac:dyDescent="0.3">
      <c r="A351" s="540">
        <v>32</v>
      </c>
      <c r="B351" s="540"/>
      <c r="C351" s="540"/>
      <c r="D351" s="280" t="s">
        <v>15</v>
      </c>
      <c r="E351" s="376">
        <f>SUM(E352)</f>
        <v>0</v>
      </c>
      <c r="F351" s="376">
        <f>SUM(F352)</f>
        <v>0</v>
      </c>
      <c r="G351" s="376">
        <f t="shared" si="100"/>
        <v>0</v>
      </c>
      <c r="H351" s="376">
        <f t="shared" si="100"/>
        <v>0</v>
      </c>
      <c r="I351" s="318" t="e">
        <f t="shared" si="88"/>
        <v>#DIV/0!</v>
      </c>
      <c r="J351" s="438" t="e">
        <f t="shared" si="96"/>
        <v>#DIV/0!</v>
      </c>
    </row>
    <row r="352" spans="1:10" s="113" customFormat="1" x14ac:dyDescent="0.3">
      <c r="A352" s="258">
        <v>323</v>
      </c>
      <c r="B352" s="259"/>
      <c r="C352" s="260"/>
      <c r="D352" s="308" t="s">
        <v>171</v>
      </c>
      <c r="E352" s="367">
        <f>SUM(E353)</f>
        <v>0</v>
      </c>
      <c r="F352" s="367">
        <v>0</v>
      </c>
      <c r="G352" s="367">
        <f>SUM(F353)</f>
        <v>0</v>
      </c>
      <c r="H352" s="367">
        <f>SUM(H353)</f>
        <v>0</v>
      </c>
      <c r="I352" s="322" t="e">
        <f t="shared" si="88"/>
        <v>#DIV/0!</v>
      </c>
      <c r="J352" s="418" t="e">
        <f t="shared" si="96"/>
        <v>#DIV/0!</v>
      </c>
    </row>
    <row r="353" spans="1:12" s="113" customFormat="1" x14ac:dyDescent="0.3">
      <c r="A353" s="309">
        <v>3239</v>
      </c>
      <c r="B353" s="310"/>
      <c r="C353" s="311"/>
      <c r="D353" s="409" t="s">
        <v>180</v>
      </c>
      <c r="E353" s="367">
        <v>0</v>
      </c>
      <c r="F353" s="367"/>
      <c r="G353" s="367"/>
      <c r="H353" s="367">
        <v>0</v>
      </c>
      <c r="I353" s="322"/>
      <c r="J353" s="418" t="e">
        <f t="shared" si="96"/>
        <v>#DIV/0!</v>
      </c>
    </row>
    <row r="354" spans="1:12" x14ac:dyDescent="0.3">
      <c r="A354" s="539" t="s">
        <v>110</v>
      </c>
      <c r="B354" s="539"/>
      <c r="C354" s="539"/>
      <c r="D354" s="431" t="s">
        <v>116</v>
      </c>
      <c r="E354" s="436">
        <f>SUM(E355)</f>
        <v>0</v>
      </c>
      <c r="F354" s="436">
        <f>SUM(F355)</f>
        <v>0</v>
      </c>
      <c r="G354" s="436">
        <f t="shared" ref="G354:H354" si="101">SUM(G355)</f>
        <v>0</v>
      </c>
      <c r="H354" s="436">
        <f t="shared" si="101"/>
        <v>0</v>
      </c>
      <c r="I354" s="181" t="e">
        <f t="shared" si="88"/>
        <v>#DIV/0!</v>
      </c>
      <c r="J354" s="389" t="e">
        <f t="shared" si="96"/>
        <v>#DIV/0!</v>
      </c>
    </row>
    <row r="355" spans="1:12" x14ac:dyDescent="0.3">
      <c r="A355" s="316">
        <v>3</v>
      </c>
      <c r="B355" s="252"/>
      <c r="C355" s="247"/>
      <c r="D355" s="247" t="s">
        <v>6</v>
      </c>
      <c r="E355" s="375">
        <f>SUM(E356+E363)</f>
        <v>0</v>
      </c>
      <c r="F355" s="375">
        <f>SUM(F356+F363)</f>
        <v>0</v>
      </c>
      <c r="G355" s="375">
        <f t="shared" ref="G355:H355" si="102">SUM(G356+G363)</f>
        <v>0</v>
      </c>
      <c r="H355" s="375">
        <f t="shared" si="102"/>
        <v>0</v>
      </c>
      <c r="I355" s="319" t="e">
        <f t="shared" si="88"/>
        <v>#DIV/0!</v>
      </c>
      <c r="J355" s="439" t="e">
        <f t="shared" si="96"/>
        <v>#DIV/0!</v>
      </c>
    </row>
    <row r="356" spans="1:12" x14ac:dyDescent="0.3">
      <c r="A356" s="271">
        <v>31</v>
      </c>
      <c r="B356" s="272"/>
      <c r="C356" s="273"/>
      <c r="D356" s="273" t="s">
        <v>7</v>
      </c>
      <c r="E356" s="376">
        <f>SUM(E357+E359+E361)</f>
        <v>0</v>
      </c>
      <c r="F356" s="376">
        <f t="shared" ref="F356:H356" si="103">SUM(F357+F359+F361)</f>
        <v>0</v>
      </c>
      <c r="G356" s="376">
        <f t="shared" si="103"/>
        <v>0</v>
      </c>
      <c r="H356" s="376">
        <f t="shared" si="103"/>
        <v>0</v>
      </c>
      <c r="I356" s="318" t="e">
        <f t="shared" si="88"/>
        <v>#DIV/0!</v>
      </c>
      <c r="J356" s="438" t="e">
        <f t="shared" si="96"/>
        <v>#DIV/0!</v>
      </c>
      <c r="L356" s="97"/>
    </row>
    <row r="357" spans="1:12" x14ac:dyDescent="0.3">
      <c r="A357" s="199">
        <v>311</v>
      </c>
      <c r="B357" s="200"/>
      <c r="C357" s="190"/>
      <c r="D357" s="190" t="s">
        <v>210</v>
      </c>
      <c r="E357" s="367">
        <f>SUM(E358)</f>
        <v>0</v>
      </c>
      <c r="F357" s="367"/>
      <c r="G357" s="367">
        <f t="shared" ref="G357:H357" si="104">SUM(G358)</f>
        <v>0</v>
      </c>
      <c r="H357" s="367">
        <f t="shared" si="104"/>
        <v>0</v>
      </c>
      <c r="I357" s="322" t="e">
        <f t="shared" si="88"/>
        <v>#DIV/0!</v>
      </c>
      <c r="J357" s="418" t="e">
        <f t="shared" si="96"/>
        <v>#DIV/0!</v>
      </c>
    </row>
    <row r="358" spans="1:12" s="113" customFormat="1" x14ac:dyDescent="0.3">
      <c r="A358" s="201">
        <v>3111</v>
      </c>
      <c r="B358" s="100"/>
      <c r="C358" s="191"/>
      <c r="D358" s="191" t="s">
        <v>154</v>
      </c>
      <c r="E358" s="369">
        <v>0</v>
      </c>
      <c r="F358" s="369"/>
      <c r="G358" s="369"/>
      <c r="H358" s="369">
        <v>0</v>
      </c>
      <c r="I358" s="85" t="e">
        <f t="shared" si="88"/>
        <v>#DIV/0!</v>
      </c>
      <c r="J358" s="418" t="e">
        <f t="shared" si="96"/>
        <v>#DIV/0!</v>
      </c>
    </row>
    <row r="359" spans="1:12" s="113" customFormat="1" x14ac:dyDescent="0.3">
      <c r="A359" s="199">
        <v>312</v>
      </c>
      <c r="B359" s="200"/>
      <c r="C359" s="190"/>
      <c r="D359" s="190" t="s">
        <v>156</v>
      </c>
      <c r="E359" s="367">
        <f>SUM(E360)</f>
        <v>0</v>
      </c>
      <c r="F359" s="367">
        <v>0</v>
      </c>
      <c r="G359" s="367">
        <f t="shared" ref="G359" si="105">SUM(G360)</f>
        <v>0</v>
      </c>
      <c r="H359" s="367">
        <f>SUM(H360)</f>
        <v>0</v>
      </c>
      <c r="I359" s="322" t="e">
        <f t="shared" si="88"/>
        <v>#DIV/0!</v>
      </c>
      <c r="J359" s="418" t="e">
        <f t="shared" si="96"/>
        <v>#DIV/0!</v>
      </c>
    </row>
    <row r="360" spans="1:12" s="113" customFormat="1" x14ac:dyDescent="0.3">
      <c r="A360" s="201">
        <v>3121</v>
      </c>
      <c r="B360" s="100"/>
      <c r="C360" s="191"/>
      <c r="D360" s="191" t="s">
        <v>156</v>
      </c>
      <c r="E360" s="369">
        <v>0</v>
      </c>
      <c r="F360" s="369"/>
      <c r="G360" s="369"/>
      <c r="H360" s="369">
        <v>0</v>
      </c>
      <c r="I360" s="85" t="e">
        <f t="shared" si="88"/>
        <v>#DIV/0!</v>
      </c>
      <c r="J360" s="418" t="e">
        <f t="shared" si="96"/>
        <v>#DIV/0!</v>
      </c>
    </row>
    <row r="361" spans="1:12" s="113" customFormat="1" x14ac:dyDescent="0.3">
      <c r="A361" s="199">
        <v>313</v>
      </c>
      <c r="B361" s="200"/>
      <c r="C361" s="190"/>
      <c r="D361" s="190" t="s">
        <v>157</v>
      </c>
      <c r="E361" s="367">
        <f>SUM(E362)</f>
        <v>0</v>
      </c>
      <c r="F361" s="367">
        <v>0</v>
      </c>
      <c r="G361" s="367">
        <f t="shared" ref="G361:H361" si="106">SUM(G362)</f>
        <v>0</v>
      </c>
      <c r="H361" s="367">
        <f t="shared" si="106"/>
        <v>0</v>
      </c>
      <c r="I361" s="322" t="e">
        <f t="shared" si="88"/>
        <v>#DIV/0!</v>
      </c>
      <c r="J361" s="418" t="e">
        <f t="shared" si="96"/>
        <v>#DIV/0!</v>
      </c>
    </row>
    <row r="362" spans="1:12" s="113" customFormat="1" ht="26.4" x14ac:dyDescent="0.3">
      <c r="A362" s="201">
        <v>3132</v>
      </c>
      <c r="B362" s="100"/>
      <c r="C362" s="191"/>
      <c r="D362" s="191" t="s">
        <v>211</v>
      </c>
      <c r="E362" s="369">
        <v>0</v>
      </c>
      <c r="F362" s="369"/>
      <c r="G362" s="369"/>
      <c r="H362" s="369">
        <v>0</v>
      </c>
      <c r="I362" s="85" t="e">
        <f t="shared" si="88"/>
        <v>#DIV/0!</v>
      </c>
      <c r="J362" s="418" t="e">
        <f t="shared" si="96"/>
        <v>#DIV/0!</v>
      </c>
    </row>
    <row r="363" spans="1:12" s="113" customFormat="1" x14ac:dyDescent="0.3">
      <c r="A363" s="271">
        <v>32</v>
      </c>
      <c r="B363" s="272"/>
      <c r="C363" s="273"/>
      <c r="D363" s="273" t="s">
        <v>15</v>
      </c>
      <c r="E363" s="376">
        <f>SUM(E364+E367)</f>
        <v>0</v>
      </c>
      <c r="F363" s="376">
        <f>SUM(F364+F365+F366+F367)</f>
        <v>0</v>
      </c>
      <c r="G363" s="376">
        <f t="shared" ref="G363:H363" si="107">SUM(G364+G367)</f>
        <v>0</v>
      </c>
      <c r="H363" s="376">
        <f t="shared" si="107"/>
        <v>0</v>
      </c>
      <c r="I363" s="318" t="e">
        <f t="shared" si="88"/>
        <v>#DIV/0!</v>
      </c>
      <c r="J363" s="438" t="e">
        <f t="shared" si="96"/>
        <v>#DIV/0!</v>
      </c>
    </row>
    <row r="364" spans="1:12" s="113" customFormat="1" x14ac:dyDescent="0.3">
      <c r="A364" s="199">
        <v>321</v>
      </c>
      <c r="B364" s="200"/>
      <c r="C364" s="190"/>
      <c r="D364" s="190" t="s">
        <v>160</v>
      </c>
      <c r="E364" s="367">
        <f>SUM(E365+E366)</f>
        <v>0</v>
      </c>
      <c r="F364" s="367">
        <v>0</v>
      </c>
      <c r="G364" s="367">
        <f t="shared" ref="G364:H364" si="108">SUM(G365+G366)</f>
        <v>0</v>
      </c>
      <c r="H364" s="367">
        <f t="shared" si="108"/>
        <v>0</v>
      </c>
      <c r="I364" s="322" t="e">
        <f t="shared" si="88"/>
        <v>#DIV/0!</v>
      </c>
      <c r="J364" s="418" t="e">
        <f t="shared" si="96"/>
        <v>#DIV/0!</v>
      </c>
    </row>
    <row r="365" spans="1:12" s="113" customFormat="1" x14ac:dyDescent="0.3">
      <c r="A365" s="317">
        <v>3211</v>
      </c>
      <c r="B365" s="301"/>
      <c r="C365" s="302"/>
      <c r="D365" s="289" t="s">
        <v>161</v>
      </c>
      <c r="E365" s="369"/>
      <c r="F365" s="369"/>
      <c r="G365" s="382"/>
      <c r="H365" s="369"/>
      <c r="I365" s="85" t="e">
        <f t="shared" si="88"/>
        <v>#DIV/0!</v>
      </c>
      <c r="J365" s="418" t="e">
        <f t="shared" si="96"/>
        <v>#DIV/0!</v>
      </c>
    </row>
    <row r="366" spans="1:12" s="113" customFormat="1" ht="26.4" x14ac:dyDescent="0.3">
      <c r="A366" s="201">
        <v>3212</v>
      </c>
      <c r="B366" s="100"/>
      <c r="C366" s="191"/>
      <c r="D366" s="191" t="s">
        <v>212</v>
      </c>
      <c r="E366" s="369">
        <v>0</v>
      </c>
      <c r="F366" s="369"/>
      <c r="G366" s="369"/>
      <c r="H366" s="369">
        <v>0</v>
      </c>
      <c r="I366" s="85" t="e">
        <f t="shared" si="88"/>
        <v>#DIV/0!</v>
      </c>
      <c r="J366" s="418" t="e">
        <f t="shared" si="96"/>
        <v>#DIV/0!</v>
      </c>
    </row>
    <row r="367" spans="1:12" s="113" customFormat="1" x14ac:dyDescent="0.3">
      <c r="A367" s="309">
        <v>323</v>
      </c>
      <c r="B367" s="310"/>
      <c r="C367" s="311"/>
      <c r="D367" s="308" t="s">
        <v>245</v>
      </c>
      <c r="E367" s="367">
        <f>SUM(E368)</f>
        <v>0</v>
      </c>
      <c r="F367" s="367">
        <f t="shared" ref="F367:H367" si="109">SUM(F368)</f>
        <v>0</v>
      </c>
      <c r="G367" s="367">
        <f t="shared" si="109"/>
        <v>0</v>
      </c>
      <c r="H367" s="367">
        <f t="shared" si="109"/>
        <v>0</v>
      </c>
      <c r="I367" s="322" t="e">
        <f t="shared" si="88"/>
        <v>#DIV/0!</v>
      </c>
      <c r="J367" s="418" t="e">
        <f t="shared" si="96"/>
        <v>#DIV/0!</v>
      </c>
    </row>
    <row r="368" spans="1:12" s="113" customFormat="1" x14ac:dyDescent="0.3">
      <c r="A368" s="300">
        <v>3234</v>
      </c>
      <c r="B368" s="301"/>
      <c r="C368" s="302"/>
      <c r="D368" s="289" t="s">
        <v>246</v>
      </c>
      <c r="E368" s="369"/>
      <c r="F368" s="369"/>
      <c r="G368" s="382"/>
      <c r="H368" s="369"/>
      <c r="I368" s="85" t="e">
        <f t="shared" si="88"/>
        <v>#DIV/0!</v>
      </c>
      <c r="J368" s="418" t="e">
        <f t="shared" si="96"/>
        <v>#DIV/0!</v>
      </c>
    </row>
    <row r="369" spans="1:12" ht="14.4" customHeight="1" x14ac:dyDescent="0.3">
      <c r="A369" s="536" t="s">
        <v>115</v>
      </c>
      <c r="B369" s="537"/>
      <c r="C369" s="538"/>
      <c r="D369" s="50" t="s">
        <v>114</v>
      </c>
      <c r="E369" s="350">
        <f>SUM(E370+E375)</f>
        <v>0</v>
      </c>
      <c r="F369" s="350">
        <f t="shared" ref="F369:H369" si="110">SUM(F370+F375)</f>
        <v>0</v>
      </c>
      <c r="G369" s="350">
        <f t="shared" si="110"/>
        <v>0</v>
      </c>
      <c r="H369" s="350">
        <f t="shared" si="110"/>
        <v>0</v>
      </c>
      <c r="I369" s="321" t="e">
        <f t="shared" si="88"/>
        <v>#DIV/0!</v>
      </c>
      <c r="J369" s="420" t="e">
        <f t="shared" si="96"/>
        <v>#DIV/0!</v>
      </c>
      <c r="L369" s="97"/>
    </row>
    <row r="370" spans="1:12" ht="14.4" customHeight="1" x14ac:dyDescent="0.3">
      <c r="A370" s="533" t="s">
        <v>110</v>
      </c>
      <c r="B370" s="534"/>
      <c r="C370" s="535"/>
      <c r="D370" s="431" t="s">
        <v>116</v>
      </c>
      <c r="E370" s="436">
        <f>SUM(E371)</f>
        <v>0</v>
      </c>
      <c r="F370" s="436">
        <f t="shared" ref="F370:H373" si="111">SUM(F371)</f>
        <v>0</v>
      </c>
      <c r="G370" s="436">
        <f t="shared" si="111"/>
        <v>0</v>
      </c>
      <c r="H370" s="436">
        <f t="shared" si="111"/>
        <v>0</v>
      </c>
      <c r="I370" s="181" t="e">
        <f t="shared" si="88"/>
        <v>#DIV/0!</v>
      </c>
      <c r="J370" s="389" t="e">
        <f t="shared" si="96"/>
        <v>#DIV/0!</v>
      </c>
    </row>
    <row r="371" spans="1:12" x14ac:dyDescent="0.3">
      <c r="A371" s="545">
        <v>3</v>
      </c>
      <c r="B371" s="546"/>
      <c r="C371" s="547"/>
      <c r="D371" s="284" t="s">
        <v>6</v>
      </c>
      <c r="E371" s="383">
        <f>SUM(E372)</f>
        <v>0</v>
      </c>
      <c r="F371" s="383">
        <f t="shared" si="111"/>
        <v>0</v>
      </c>
      <c r="G371" s="383">
        <f t="shared" si="111"/>
        <v>0</v>
      </c>
      <c r="H371" s="383">
        <f t="shared" si="111"/>
        <v>0</v>
      </c>
      <c r="I371" s="319" t="e">
        <f t="shared" si="88"/>
        <v>#DIV/0!</v>
      </c>
      <c r="J371" s="439" t="e">
        <f t="shared" si="96"/>
        <v>#DIV/0!</v>
      </c>
    </row>
    <row r="372" spans="1:12" x14ac:dyDescent="0.3">
      <c r="A372" s="542">
        <v>32</v>
      </c>
      <c r="B372" s="543"/>
      <c r="C372" s="544"/>
      <c r="D372" s="280" t="s">
        <v>15</v>
      </c>
      <c r="E372" s="384">
        <f>SUM(E373)</f>
        <v>0</v>
      </c>
      <c r="F372" s="384">
        <f t="shared" si="111"/>
        <v>0</v>
      </c>
      <c r="G372" s="384">
        <f t="shared" si="111"/>
        <v>0</v>
      </c>
      <c r="H372" s="384">
        <f t="shared" si="111"/>
        <v>0</v>
      </c>
      <c r="I372" s="318" t="e">
        <f t="shared" si="88"/>
        <v>#DIV/0!</v>
      </c>
      <c r="J372" s="438" t="e">
        <f t="shared" si="96"/>
        <v>#DIV/0!</v>
      </c>
    </row>
    <row r="373" spans="1:12" s="91" customFormat="1" x14ac:dyDescent="0.3">
      <c r="A373" s="258">
        <v>322</v>
      </c>
      <c r="B373" s="259"/>
      <c r="C373" s="260"/>
      <c r="D373" s="60" t="s">
        <v>164</v>
      </c>
      <c r="E373" s="385">
        <f>SUM(E374)</f>
        <v>0</v>
      </c>
      <c r="F373" s="385">
        <v>0</v>
      </c>
      <c r="G373" s="385">
        <f t="shared" si="111"/>
        <v>0</v>
      </c>
      <c r="H373" s="385">
        <f t="shared" si="111"/>
        <v>0</v>
      </c>
      <c r="I373" s="322" t="e">
        <f t="shared" si="88"/>
        <v>#DIV/0!</v>
      </c>
      <c r="J373" s="418" t="e">
        <f t="shared" si="96"/>
        <v>#DIV/0!</v>
      </c>
    </row>
    <row r="374" spans="1:12" s="97" customFormat="1" x14ac:dyDescent="0.3">
      <c r="A374" s="268">
        <v>3222</v>
      </c>
      <c r="B374" s="269"/>
      <c r="C374" s="270"/>
      <c r="D374" s="42" t="s">
        <v>166</v>
      </c>
      <c r="E374" s="382"/>
      <c r="F374" s="382"/>
      <c r="G374" s="382"/>
      <c r="H374" s="369"/>
      <c r="I374" s="85" t="e">
        <f t="shared" si="88"/>
        <v>#DIV/0!</v>
      </c>
      <c r="J374" s="418" t="e">
        <f t="shared" si="96"/>
        <v>#DIV/0!</v>
      </c>
    </row>
    <row r="375" spans="1:12" ht="14.4" customHeight="1" x14ac:dyDescent="0.3">
      <c r="A375" s="533" t="s">
        <v>66</v>
      </c>
      <c r="B375" s="534"/>
      <c r="C375" s="535"/>
      <c r="D375" s="431" t="s">
        <v>117</v>
      </c>
      <c r="E375" s="436">
        <f>SUM(E376)</f>
        <v>0</v>
      </c>
      <c r="F375" s="436">
        <f t="shared" ref="F375:H376" si="112">SUM(F376)</f>
        <v>0</v>
      </c>
      <c r="G375" s="436">
        <f t="shared" si="112"/>
        <v>0</v>
      </c>
      <c r="H375" s="436">
        <f t="shared" si="112"/>
        <v>0</v>
      </c>
      <c r="I375" s="181" t="e">
        <f t="shared" si="88"/>
        <v>#DIV/0!</v>
      </c>
      <c r="J375" s="389" t="e">
        <f t="shared" si="96"/>
        <v>#DIV/0!</v>
      </c>
    </row>
    <row r="376" spans="1:12" x14ac:dyDescent="0.3">
      <c r="A376" s="545">
        <v>3</v>
      </c>
      <c r="B376" s="546"/>
      <c r="C376" s="547"/>
      <c r="D376" s="284" t="s">
        <v>6</v>
      </c>
      <c r="E376" s="383">
        <f>SUM(E377)</f>
        <v>0</v>
      </c>
      <c r="F376" s="383">
        <f t="shared" si="112"/>
        <v>0</v>
      </c>
      <c r="G376" s="383">
        <f t="shared" si="112"/>
        <v>0</v>
      </c>
      <c r="H376" s="383">
        <f t="shared" si="112"/>
        <v>0</v>
      </c>
      <c r="I376" s="319" t="e">
        <f t="shared" si="88"/>
        <v>#DIV/0!</v>
      </c>
      <c r="J376" s="439" t="e">
        <f t="shared" si="96"/>
        <v>#DIV/0!</v>
      </c>
    </row>
    <row r="377" spans="1:12" x14ac:dyDescent="0.3">
      <c r="A377" s="542">
        <v>32</v>
      </c>
      <c r="B377" s="543"/>
      <c r="C377" s="544"/>
      <c r="D377" s="280" t="s">
        <v>15</v>
      </c>
      <c r="E377" s="384">
        <f>SUM(E378)</f>
        <v>0</v>
      </c>
      <c r="F377" s="384">
        <f t="shared" ref="F377:H378" si="113">SUM(F378)</f>
        <v>0</v>
      </c>
      <c r="G377" s="384">
        <f t="shared" si="113"/>
        <v>0</v>
      </c>
      <c r="H377" s="384">
        <f t="shared" si="113"/>
        <v>0</v>
      </c>
      <c r="I377" s="318" t="e">
        <f t="shared" si="88"/>
        <v>#DIV/0!</v>
      </c>
      <c r="J377" s="438" t="e">
        <f t="shared" si="96"/>
        <v>#DIV/0!</v>
      </c>
    </row>
    <row r="378" spans="1:12" s="113" customFormat="1" x14ac:dyDescent="0.3">
      <c r="A378" s="258">
        <v>322</v>
      </c>
      <c r="B378" s="259"/>
      <c r="C378" s="260"/>
      <c r="D378" s="60" t="s">
        <v>164</v>
      </c>
      <c r="E378" s="385">
        <f>SUM(E379)</f>
        <v>0</v>
      </c>
      <c r="F378" s="385">
        <v>0</v>
      </c>
      <c r="G378" s="385">
        <f t="shared" si="113"/>
        <v>0</v>
      </c>
      <c r="H378" s="385">
        <f t="shared" si="113"/>
        <v>0</v>
      </c>
      <c r="I378" s="322" t="e">
        <f t="shared" si="88"/>
        <v>#DIV/0!</v>
      </c>
      <c r="J378" s="418" t="e">
        <f t="shared" si="96"/>
        <v>#DIV/0!</v>
      </c>
    </row>
    <row r="379" spans="1:12" s="113" customFormat="1" ht="14.4" customHeight="1" x14ac:dyDescent="0.3">
      <c r="A379" s="258">
        <v>3222</v>
      </c>
      <c r="B379" s="259"/>
      <c r="C379" s="260"/>
      <c r="D379" s="60" t="s">
        <v>166</v>
      </c>
      <c r="E379" s="385"/>
      <c r="F379" s="385"/>
      <c r="G379" s="385"/>
      <c r="H379" s="385">
        <v>0</v>
      </c>
      <c r="I379" s="322" t="e">
        <f t="shared" si="88"/>
        <v>#DIV/0!</v>
      </c>
      <c r="J379" s="418" t="e">
        <f t="shared" si="96"/>
        <v>#DIV/0!</v>
      </c>
    </row>
    <row r="380" spans="1:12" s="113" customFormat="1" x14ac:dyDescent="0.3">
      <c r="A380" s="533" t="s">
        <v>255</v>
      </c>
      <c r="B380" s="534"/>
      <c r="C380" s="535"/>
      <c r="D380" s="437" t="s">
        <v>94</v>
      </c>
      <c r="E380" s="436">
        <f>SUM(E381)</f>
        <v>0</v>
      </c>
      <c r="F380" s="436">
        <f t="shared" ref="F380:H380" si="114">SUM(F381)</f>
        <v>0</v>
      </c>
      <c r="G380" s="436">
        <f t="shared" si="114"/>
        <v>0</v>
      </c>
      <c r="H380" s="436">
        <f t="shared" si="114"/>
        <v>0</v>
      </c>
      <c r="I380" s="181" t="e">
        <f t="shared" si="88"/>
        <v>#DIV/0!</v>
      </c>
      <c r="J380" s="389" t="e">
        <f t="shared" si="96"/>
        <v>#DIV/0!</v>
      </c>
    </row>
    <row r="381" spans="1:12" x14ac:dyDescent="0.3">
      <c r="A381" s="404">
        <v>3</v>
      </c>
      <c r="B381" s="405"/>
      <c r="C381" s="406"/>
      <c r="D381" s="284" t="s">
        <v>164</v>
      </c>
      <c r="E381" s="383">
        <f>SUM(E382)</f>
        <v>0</v>
      </c>
      <c r="F381" s="383">
        <f>SUM(F382)</f>
        <v>0</v>
      </c>
      <c r="G381" s="383">
        <f>SUM(G382)</f>
        <v>0</v>
      </c>
      <c r="H381" s="383">
        <f>SUM(H382)</f>
        <v>0</v>
      </c>
      <c r="I381" s="319" t="e">
        <f t="shared" si="88"/>
        <v>#DIV/0!</v>
      </c>
      <c r="J381" s="439" t="e">
        <f t="shared" si="96"/>
        <v>#DIV/0!</v>
      </c>
    </row>
    <row r="382" spans="1:12" s="113" customFormat="1" x14ac:dyDescent="0.3">
      <c r="A382" s="296">
        <v>32</v>
      </c>
      <c r="B382" s="297"/>
      <c r="C382" s="298"/>
      <c r="D382" s="280" t="s">
        <v>6</v>
      </c>
      <c r="E382" s="384">
        <f>SUM(E383)</f>
        <v>0</v>
      </c>
      <c r="F382" s="384">
        <f>SUM(F383)</f>
        <v>0</v>
      </c>
      <c r="G382" s="384"/>
      <c r="H382" s="376">
        <f>SUM(H383)</f>
        <v>0</v>
      </c>
      <c r="I382" s="318" t="e">
        <f t="shared" si="88"/>
        <v>#DIV/0!</v>
      </c>
      <c r="J382" s="438" t="e">
        <f t="shared" si="96"/>
        <v>#DIV/0!</v>
      </c>
    </row>
    <row r="383" spans="1:12" x14ac:dyDescent="0.3">
      <c r="A383" s="258">
        <v>322</v>
      </c>
      <c r="B383" s="259"/>
      <c r="C383" s="260"/>
      <c r="D383" s="308" t="s">
        <v>164</v>
      </c>
      <c r="E383" s="385">
        <f>SUM(E384)</f>
        <v>0</v>
      </c>
      <c r="F383" s="385">
        <v>0</v>
      </c>
      <c r="G383" s="385">
        <f>SUM(G384)</f>
        <v>0</v>
      </c>
      <c r="H383" s="367">
        <f>SUM(H384)</f>
        <v>0</v>
      </c>
      <c r="I383" s="322" t="e">
        <f t="shared" si="88"/>
        <v>#DIV/0!</v>
      </c>
      <c r="J383" s="418" t="e">
        <f t="shared" si="96"/>
        <v>#DIV/0!</v>
      </c>
    </row>
    <row r="384" spans="1:12" x14ac:dyDescent="0.3">
      <c r="A384" s="268">
        <v>3224</v>
      </c>
      <c r="B384" s="269"/>
      <c r="C384" s="270"/>
      <c r="D384" s="289" t="s">
        <v>257</v>
      </c>
      <c r="E384" s="382"/>
      <c r="F384" s="382"/>
      <c r="G384" s="382"/>
      <c r="H384" s="369"/>
      <c r="I384" s="85" t="e">
        <f t="shared" ref="I384" si="115">SUM(H384/E384*100)</f>
        <v>#DIV/0!</v>
      </c>
      <c r="J384" s="418" t="e">
        <f t="shared" si="96"/>
        <v>#DIV/0!</v>
      </c>
    </row>
    <row r="385" spans="5:12" x14ac:dyDescent="0.3">
      <c r="E385" s="381"/>
      <c r="F385" s="381"/>
      <c r="G385" s="381"/>
      <c r="H385" s="381"/>
    </row>
    <row r="386" spans="5:12" x14ac:dyDescent="0.3">
      <c r="E386" s="381"/>
      <c r="F386" s="381"/>
      <c r="G386" s="381"/>
      <c r="H386" s="381"/>
    </row>
    <row r="387" spans="5:12" x14ac:dyDescent="0.3">
      <c r="E387" s="381"/>
      <c r="F387" s="381"/>
      <c r="G387" s="381"/>
      <c r="H387" s="381"/>
    </row>
    <row r="388" spans="5:12" x14ac:dyDescent="0.3">
      <c r="E388" s="381"/>
      <c r="F388" s="381"/>
      <c r="G388" s="381"/>
      <c r="H388" s="381"/>
      <c r="L388" s="91"/>
    </row>
  </sheetData>
  <mergeCells count="92">
    <mergeCell ref="A73:C73"/>
    <mergeCell ref="A74:C74"/>
    <mergeCell ref="A75:C75"/>
    <mergeCell ref="A109:C109"/>
    <mergeCell ref="A110:C110"/>
    <mergeCell ref="A108:C108"/>
    <mergeCell ref="A12:C12"/>
    <mergeCell ref="A13:C13"/>
    <mergeCell ref="A21:C21"/>
    <mergeCell ref="A14:C14"/>
    <mergeCell ref="A40:C40"/>
    <mergeCell ref="A36:C36"/>
    <mergeCell ref="A37:C37"/>
    <mergeCell ref="A38:C38"/>
    <mergeCell ref="A39:C39"/>
    <mergeCell ref="A10:C10"/>
    <mergeCell ref="A11:C11"/>
    <mergeCell ref="A5:I5"/>
    <mergeCell ref="A7:C7"/>
    <mergeCell ref="A1:K1"/>
    <mergeCell ref="A162:C162"/>
    <mergeCell ref="A163:C163"/>
    <mergeCell ref="A164:C164"/>
    <mergeCell ref="A168:C168"/>
    <mergeCell ref="A119:C119"/>
    <mergeCell ref="A138:C138"/>
    <mergeCell ref="A139:C139"/>
    <mergeCell ref="A142:C142"/>
    <mergeCell ref="A144:C144"/>
    <mergeCell ref="A156:C156"/>
    <mergeCell ref="A157:C157"/>
    <mergeCell ref="A188:C188"/>
    <mergeCell ref="A196:C196"/>
    <mergeCell ref="A197:C197"/>
    <mergeCell ref="A202:C202"/>
    <mergeCell ref="A169:C169"/>
    <mergeCell ref="A179:C179"/>
    <mergeCell ref="A185:C185"/>
    <mergeCell ref="A178:C178"/>
    <mergeCell ref="A180:C180"/>
    <mergeCell ref="A182:C182"/>
    <mergeCell ref="A186:C186"/>
    <mergeCell ref="A187:C187"/>
    <mergeCell ref="A170:C170"/>
    <mergeCell ref="A171:C171"/>
    <mergeCell ref="A175:C175"/>
    <mergeCell ref="A176:C176"/>
    <mergeCell ref="A203:C203"/>
    <mergeCell ref="A204:C204"/>
    <mergeCell ref="A205:C205"/>
    <mergeCell ref="A208:C208"/>
    <mergeCell ref="A209:C209"/>
    <mergeCell ref="A212:C212"/>
    <mergeCell ref="A213:C213"/>
    <mergeCell ref="A214:C214"/>
    <mergeCell ref="A220:C220"/>
    <mergeCell ref="A222:C222"/>
    <mergeCell ref="A223:C223"/>
    <mergeCell ref="A224:C224"/>
    <mergeCell ref="A225:C225"/>
    <mergeCell ref="A233:C233"/>
    <mergeCell ref="A246:C246"/>
    <mergeCell ref="A247:C247"/>
    <mergeCell ref="A269:C269"/>
    <mergeCell ref="A270:C270"/>
    <mergeCell ref="A252:C252"/>
    <mergeCell ref="A265:C265"/>
    <mergeCell ref="A266:C266"/>
    <mergeCell ref="A329:C329"/>
    <mergeCell ref="A330:C330"/>
    <mergeCell ref="A331:C331"/>
    <mergeCell ref="A332:C332"/>
    <mergeCell ref="A315:C315"/>
    <mergeCell ref="A326:C326"/>
    <mergeCell ref="A327:C327"/>
    <mergeCell ref="A335:C335"/>
    <mergeCell ref="A337:C337"/>
    <mergeCell ref="A338:C338"/>
    <mergeCell ref="A341:C341"/>
    <mergeCell ref="A342:C342"/>
    <mergeCell ref="A380:C380"/>
    <mergeCell ref="A369:C369"/>
    <mergeCell ref="A349:C349"/>
    <mergeCell ref="A351:C351"/>
    <mergeCell ref="A354:C354"/>
    <mergeCell ref="A350:C350"/>
    <mergeCell ref="A377:C377"/>
    <mergeCell ref="A370:C370"/>
    <mergeCell ref="A371:C371"/>
    <mergeCell ref="A372:C372"/>
    <mergeCell ref="A375:C375"/>
    <mergeCell ref="A376:C37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Danijela</cp:lastModifiedBy>
  <cp:lastPrinted>2024-03-20T13:03:04Z</cp:lastPrinted>
  <dcterms:created xsi:type="dcterms:W3CDTF">2022-08-12T12:51:27Z</dcterms:created>
  <dcterms:modified xsi:type="dcterms:W3CDTF">2025-07-29T10:30:11Z</dcterms:modified>
</cp:coreProperties>
</file>